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GEREN\CEB e ELÉTRICA\PROJETO BÁSICO\NOROESTE\PB-NW-005-Ilum Pub\2. DoxXLs\"/>
    </mc:Choice>
  </mc:AlternateContent>
  <bookViews>
    <workbookView xWindow="0" yWindow="0" windowWidth="25200" windowHeight="11985" tabRatio="823"/>
  </bookViews>
  <sheets>
    <sheet name="Anexo I" sheetId="35" r:id="rId1"/>
    <sheet name="Anexo II" sheetId="33" r:id="rId2"/>
    <sheet name="Anexo IV" sheetId="34" r:id="rId3"/>
    <sheet name="Cálculo Projetos" sheetId="15" state="hidden" r:id="rId4"/>
  </sheets>
  <externalReferences>
    <externalReference r:id="rId5"/>
    <externalReference r:id="rId6"/>
  </externalReferences>
  <definedNames>
    <definedName name="_xlnm._FilterDatabase" localSheetId="2" hidden="1">'Anexo IV'!$B$6:$J$123</definedName>
    <definedName name="_xlnm.Print_Area" localSheetId="0">'Anexo I'!$B$2:$L$65</definedName>
    <definedName name="_xlnm.Print_Area" localSheetId="1">'Anexo II'!$B$2:$K$33</definedName>
    <definedName name="_xlnm.Print_Area" localSheetId="2">'Anexo IV'!$B$2:$J$127</definedName>
    <definedName name="ref">[1]Plan1!$A$1:$D$202</definedName>
    <definedName name="tabela_valores">'[2]LISTA_TOTAL INSTALAÇÃO'!$B$4:$Q$53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35" l="1"/>
  <c r="K40" i="35" l="1"/>
  <c r="K35" i="35"/>
  <c r="K30" i="35"/>
  <c r="K25" i="35"/>
  <c r="K20" i="35"/>
  <c r="K44" i="35"/>
  <c r="J3" i="15" l="1"/>
  <c r="K22" i="33" l="1"/>
  <c r="I7" i="33" l="1"/>
  <c r="I7" i="15"/>
  <c r="M8" i="15" l="1"/>
  <c r="M7" i="15"/>
  <c r="M6" i="15"/>
</calcChain>
</file>

<file path=xl/sharedStrings.xml><?xml version="1.0" encoding="utf-8"?>
<sst xmlns="http://schemas.openxmlformats.org/spreadsheetml/2006/main" count="534" uniqueCount="341">
  <si>
    <t xml:space="preserve"> </t>
  </si>
  <si>
    <t>Unidade</t>
  </si>
  <si>
    <t>Preço Unitário</t>
  </si>
  <si>
    <t>Descrição do Serviço</t>
  </si>
  <si>
    <t>Quantidade</t>
  </si>
  <si>
    <t>Unid.</t>
  </si>
  <si>
    <t>Quantidade de US/Unid.</t>
  </si>
  <si>
    <t>Quantidade Total de US</t>
  </si>
  <si>
    <t>Preço Unitário da US</t>
  </si>
  <si>
    <t>Total US:</t>
  </si>
  <si>
    <t>Valor Total de Serviços com BDI</t>
  </si>
  <si>
    <t>unid.</t>
  </si>
  <si>
    <t>Elaboração e Aprovação</t>
  </si>
  <si>
    <t>As built e Atualização da base</t>
  </si>
  <si>
    <t>Pontos Projetados</t>
  </si>
  <si>
    <t>P x UPE x 1,0</t>
  </si>
  <si>
    <t>P x UPE x 0,1</t>
  </si>
  <si>
    <t>10 x UPE x 1,0</t>
  </si>
  <si>
    <t>10 x UPE x 0,1</t>
  </si>
  <si>
    <t>P x UPE x 0,7</t>
  </si>
  <si>
    <t>P x UPE x 0,07</t>
  </si>
  <si>
    <t>P x UPE x 0,6</t>
  </si>
  <si>
    <t>P x UPE x 0,06</t>
  </si>
  <si>
    <t xml:space="preserve">Onde: </t>
  </si>
  <si>
    <r>
      <rPr>
        <b/>
        <sz val="11"/>
        <color theme="1"/>
        <rFont val="Calibri"/>
        <family val="2"/>
        <scheme val="minor"/>
      </rPr>
      <t>P:</t>
    </r>
    <r>
      <rPr>
        <sz val="11"/>
        <color theme="1"/>
        <rFont val="Calibri"/>
        <family val="2"/>
        <scheme val="minor"/>
      </rPr>
      <t xml:space="preserve"> e o quantitativo de Pontos projetados (por coordenadas), independente da quantidade de estruturas projetadas para cada ponto. Ex: Projetar um poste com estrutura para AT/BT e transformador = 1 ponto projetado; </t>
    </r>
  </si>
  <si>
    <r>
      <rPr>
        <b/>
        <sz val="11"/>
        <color theme="1"/>
        <rFont val="Calibri"/>
        <family val="2"/>
        <scheme val="minor"/>
      </rPr>
      <t>UPE:</t>
    </r>
    <r>
      <rPr>
        <sz val="11"/>
        <color theme="1"/>
        <rFont val="Calibri"/>
        <family val="2"/>
        <scheme val="minor"/>
      </rPr>
      <t xml:space="preserve"> É o valor da UPE - Unidade de Serviço de Projeto</t>
    </r>
  </si>
  <si>
    <t>200 x UPE x 0,7</t>
  </si>
  <si>
    <t>200 x UPE x 0,07</t>
  </si>
  <si>
    <t>RE</t>
  </si>
  <si>
    <t>GAMA</t>
  </si>
  <si>
    <t>500 x UPE x 0,6</t>
  </si>
  <si>
    <t>500 x UPE x 0,06</t>
  </si>
  <si>
    <t>Bonsus</t>
  </si>
  <si>
    <t>acima de 585</t>
  </si>
  <si>
    <t>QTE TOTAL</t>
  </si>
  <si>
    <t>Total (R$)</t>
  </si>
  <si>
    <t>VALOR TOTAL (R$)</t>
  </si>
  <si>
    <t>SERVIÇO DE INSTALAÇÃO - quadro de comando de IP, inclusive a montagem dos componentes.</t>
  </si>
  <si>
    <t>SERVIÇO DE ABERTURA E FECHAMENTO - 1 (um) metro linear de vala de 0.50 à 0,80m de profundidade, inclusive o lançamento de cabo subterrâneo de alimentação.</t>
  </si>
  <si>
    <t>SERVIÇO DE INSTALAÇÃO - um conjunto composto de um poste de aço curvo simples de 7,5m à 14,0m (útil) com uma luminária completa, exceto os cabos subterrâneos de alimentação.</t>
  </si>
  <si>
    <t>TOTAL</t>
  </si>
  <si>
    <t>metro</t>
  </si>
  <si>
    <t xml:space="preserve">ORÇAMENTO GERAL DOS SERVIÇOS C/ BDI </t>
  </si>
  <si>
    <t>SERVIÇOS DE IMPLANTAÇÃO DO SISTEMA DE ILUMINAÇÃO PÚBLICA</t>
  </si>
  <si>
    <t>ITEM</t>
  </si>
  <si>
    <t>DESCRIÇÃO DO MATERIAL</t>
  </si>
  <si>
    <t>BDI</t>
  </si>
  <si>
    <t>TOTAL COM BDI</t>
  </si>
  <si>
    <t xml:space="preserve">ORÇAMENTO DE MATERIAIS (Adotado BDI de 16,8%, conforme Acórdão nº 2622/2013 – TCU – Plenário) </t>
  </si>
  <si>
    <t>SUBTOTAL</t>
  </si>
  <si>
    <t>IP</t>
  </si>
  <si>
    <t>RDA</t>
  </si>
  <si>
    <t>UPE</t>
  </si>
  <si>
    <t>SERVIÇO DE INSTALAÇÃO - um conjunto composto de um poste de aço curvo duplo de 7,50m à 14,0m c/ duas luminárias completas, exceto os cabos subterrâneos de alimentação.</t>
  </si>
  <si>
    <t>SERVIÇO DE CONSTRUÇÃO - 1 (um) metro linear de rede de duto com formação de um duto e fornecimento de material, pelo MÉTODO NÃO DESTRUTIVO.
Formação de (1m) eletroduto corrugado de 2" a 4".</t>
  </si>
  <si>
    <t>IP-1</t>
  </si>
  <si>
    <t>IP-2</t>
  </si>
  <si>
    <t>4x4</t>
  </si>
  <si>
    <t>4x10</t>
  </si>
  <si>
    <t>4x16</t>
  </si>
  <si>
    <t>PAS7,5LED120</t>
  </si>
  <si>
    <t>PAD7,5LED120(2)</t>
  </si>
  <si>
    <t>PAS10LED160</t>
  </si>
  <si>
    <t>PAD10LED160(2)</t>
  </si>
  <si>
    <t>IP-3</t>
  </si>
  <si>
    <t xml:space="preserve">MND
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</si>
  <si>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</si>
  <si>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</si>
  <si>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</si>
  <si>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</si>
  <si>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</si>
  <si>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</si>
  <si>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</si>
  <si>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</si>
  <si>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</si>
  <si>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</si>
  <si>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</si>
  <si>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>Serviço de Linha Viva</t>
  </si>
  <si>
    <t>ITEM 12</t>
  </si>
  <si>
    <t>TxH</t>
  </si>
  <si>
    <t>Descrição</t>
  </si>
  <si>
    <t>QTD. De UIP</t>
  </si>
  <si>
    <t>Subitem</t>
  </si>
  <si>
    <t>VALOR UNIT</t>
  </si>
  <si>
    <t>Caixa de Comando tipo IP-01 (Disjuntor).</t>
  </si>
  <si>
    <t>ARAME ACO GALVANIZADO NR. 10</t>
  </si>
  <si>
    <t>kg</t>
  </si>
  <si>
    <t>CABO COBRE ISOLADO,PVC,0.6/1KV, 4 X25  MM2, 7FIOS,C/CAPA PVC.</t>
  </si>
  <si>
    <t>pç</t>
  </si>
  <si>
    <t>ELETRODUTO DE ACO GALVANIZADO A QUENTE, 60,3MM (2 POLEGADAS), COM LUVA, 3.000MM.</t>
  </si>
  <si>
    <t>RELE FOTOELETRONICO PARA ILUMINACAO PUBLICA, 220 V, COMANDO INDIVIDUAL, USO EXTERNO.</t>
  </si>
  <si>
    <t>BASE P/RELE FOTOELETRICO,10A 220V.</t>
  </si>
  <si>
    <t>CONTATOR TRIPOLAR, COM BOBINA 380V, ITH MIN.  80A PARA AC1.</t>
  </si>
  <si>
    <t>DISJUNTOR UNIPOLAR 2A.</t>
  </si>
  <si>
    <t>DISJUNTOR UNIPOLAR 32 A.</t>
  </si>
  <si>
    <t>DISJUNTOR TRIPOLAR 63A.</t>
  </si>
  <si>
    <t>CONECTOR CUNHA  TIPO H.</t>
  </si>
  <si>
    <t>FIO COBRE ISOLADO,PVC ANTI-CHAMA,750V,16  MM2.</t>
  </si>
  <si>
    <t>m</t>
  </si>
  <si>
    <t>FIO COBRE ISOLADO, PVC ANTI-CHAMA, 750V, 1.5 MM2.</t>
  </si>
  <si>
    <t>CAIXA P/COMANDO ILUMINACAO PUBLICA,MODELO IP-1.</t>
  </si>
  <si>
    <t>CINTA ACO ZINCADO A QUENTE,P/POSTE CIRCULAR,220MM, CONFORME NORMA ABNT NBR 8158,8159 E 6547.</t>
  </si>
  <si>
    <t>CINTA ACO ZINCADO A QUENTE,P/POSTE CIRCULAR,240MM, CONFORME NORMA ABNT NBR 8158,8159 E 6547.</t>
  </si>
  <si>
    <t>PARAFUSO FRANCES, ACO ZINCADO, ROSCA M-16, COMPRIMENTO 45MM,CONFORME NORMAS DA ABNT NBR 8158, 8159 E 6547.</t>
  </si>
  <si>
    <t>Caixa de Comando tipo IP-02 (Disjuntor).</t>
  </si>
  <si>
    <t>ARAME ACO GALVANIZADO NR. 10.</t>
  </si>
  <si>
    <t>CABO COBRE ISOLADO,PVC,0.6/1KV, 4 X35  MM2, 7FIOS,C/CAPA PVC.</t>
  </si>
  <si>
    <t>DISJUNTOR UNIPOLAR 2 A.</t>
  </si>
  <si>
    <t>DISJUNTOR TERMO-MAGNETICO, TRIPOLAR, 70A, 380V.</t>
  </si>
  <si>
    <t>CAIXA P/COMANDO ILUMINACAO PUBLICA,MODELO IP-2.</t>
  </si>
  <si>
    <t>Caixa de Comando tipo IP-03 (Disjuntor)</t>
  </si>
  <si>
    <t>CAIXA P/COMANDO ILUMINACAO PUBLICA,MODELO IP-3.</t>
  </si>
  <si>
    <t>01 (um) metro linear de cabo 4x4mm² em vala de 0,5 à 0,8m.</t>
  </si>
  <si>
    <t>CABO COBRE ISOLADO,PVC,CONTROLE,1000V, 4X 4  MM2,C/CAPA</t>
  </si>
  <si>
    <t>01 (um) metro linear de cabo 4x10mm² em vala de 0,5 à 0,8m.</t>
  </si>
  <si>
    <t>CABO COBRE ISOLADO,PVC,0.6/1KV, 4 X10  MM2, 7FIOS,C/CAPA PVC</t>
  </si>
  <si>
    <t>01 (um) metro linear de cabo 4x16mm² em vala de 0,5 à 0,8m.</t>
  </si>
  <si>
    <t>CABO COBRE ISOLADO,PVC,0.6/1KV, 4 X16  MM2, 7FIOS,C/CAPA PVC</t>
  </si>
  <si>
    <t>Poste de aço, curvo, simples, altura útil de 7,5m, com luminária em barramento LED 120W - PAS7,5LED120.</t>
  </si>
  <si>
    <t>LUMINARIA LED, PARA USO EM VIA PÚBLICA, POTENCIA  120W CONFORME NORMA NTIP-1.01.</t>
  </si>
  <si>
    <t>CABO COBRE ISOLADO,PVC,CONTROLE,1000V, 2X 4  MM2, C/CAPA.</t>
  </si>
  <si>
    <t>CONETOR DEDAL,ISOLADO,PLASTICO,BITOLAS 1 A 6MM2.</t>
  </si>
  <si>
    <t>POSTE DE ACO, CONICO CONTINUO, CURVO, SIMPLES, (ENGASTADO) ALTURA UTIL 7.500MM DIAMETRO DO TOPO 60MM.</t>
  </si>
  <si>
    <t>Poste de aço, curvo, duplo, altura útil de 7,5m, com luminárias em barramento LED 120W - PAD7,5LED120(2).</t>
  </si>
  <si>
    <t>POSTE DE ACO, CONICO CONTINUO, CURVO, DUPLO, (ENGASTADO) ALTURA UTIL 7.500MM DIAMETRO DO TOPO 60MM.</t>
  </si>
  <si>
    <t>Poste de aço, curvo, simples, altura útil de 10m, com luminária em barramento LED 160W - PAS10LED160.</t>
  </si>
  <si>
    <t>LUMINARIA LED, PARA USO EM VIA PÚBLICA, POTENCIA ATÉ 160W CONFORME NORMA NTIP-1.01.</t>
  </si>
  <si>
    <t>CABO COBRE ISOLADO,PVC,CONTROLE,1000V, 2X 4  MM2,C/CAPA</t>
  </si>
  <si>
    <t>POSTE DE ACO, CONICO CONTINUO, CURVO, SIMPLES, (ENGASTADO) ALTURA UTIL 10.000MM DIAMETRO DO TOPO 60MM.</t>
  </si>
  <si>
    <t>Poste de aço, curvo, duplo, altura útil de 10m, com luminárias em barramento LED 160W - PAD10LED160(2).</t>
  </si>
  <si>
    <t>POSTE DE ACO, CONICO CONTINUO, CURVO, DUPLO, (ENGASTADO) ALTURA UTIL 10.000MM DIAMETRO DO TOPO 60MM.</t>
  </si>
  <si>
    <t>TRANSFORMADOR TRIFÁSICO 15 kVA 13,8 kV/380/220 V</t>
  </si>
  <si>
    <t>TRANSFORMADOR DISTRIBUICAO TRIFASICO, 15KVA,CONFORME ESPECIFICAÇÃO NTD 3.01</t>
  </si>
  <si>
    <t>ELO FUSIVEL PARA DISTRIBUICAO DE 15KV, TIPO H 1A, CONFORME NTD 3.36 DE JUNHO/2006</t>
  </si>
  <si>
    <t>TRANSFORMADOR TRIFÁSICO 30kVA 13,8 kV/380/220 V</t>
  </si>
  <si>
    <t>TRANSFORMADOR DISTRIBUICAO TRIFASICO, 30KVA,CONFORME ESPECIFICAÇÃO NTD 3.01</t>
  </si>
  <si>
    <t>ELO FUSIVEL PARA DISTRIBUICAO DE 15KV, TIPO H 2A, CONFORME NTD 3.36 DE JUNHO/2006</t>
  </si>
  <si>
    <t>ATERRAMENTO C/ MALHA DE TERRA - HASTE DE AÇO COBREADA</t>
  </si>
  <si>
    <t>CORDOALHA DE FIOS, ACO ZINCADO, DIAMETRO 6.4MM</t>
  </si>
  <si>
    <t>CONECTOR FORMATO H 4 a 1/0 AWG</t>
  </si>
  <si>
    <t>CONETOR COMPRESSAO FORMATO  H ,3 A 2/0 AWG,6 A 1 AWG.</t>
  </si>
  <si>
    <t>EST. PT TR  (ESTRUTURA P/ TRAFO REDE COMPACTA)</t>
  </si>
  <si>
    <t>ARRUELA DE PRESSAO GALVANIZADA DE 16MM</t>
  </si>
  <si>
    <t>CRUZETA CANTONEIRA EM PERFIL L,ACO CARBONO, ZINCADO A QUENTE, 6X100X100X2200MM, CONFORME ESPECIFICAÇÃO TECNICA EM 02.050 - CEB</t>
  </si>
  <si>
    <t>MAO FRANCESA CHAPA ACO ZINCADO A QUENTE, 5X32X619MM,CONFORME NORMA ABNT NBR 8158, 8159 E 6547.</t>
  </si>
  <si>
    <t>ESTRIBO PARA CONETOR DERIVACAO PARA LINHA VIVA,CONFORME ESPECIFICAÇÃO TECNICA EMD - 08034 - CEB</t>
  </si>
  <si>
    <t>CONETOR DERIVACAO PARA LINHA VIVA</t>
  </si>
  <si>
    <t>CONETOR COMPRESSAO FORMATO  H ,1 A 1/0 AWG,6 A 1 AWG.</t>
  </si>
  <si>
    <t>CONETOR COMPRESSAO FORMATO  H ,6 A 1 AWG,6 A 1 AWG.</t>
  </si>
  <si>
    <t>CABO ALUMINIO,COBERTO, PARA REDE COMPACTA, 15KV, BITOLA 50MM2.</t>
  </si>
  <si>
    <t>PARAFUSO MAQUINA,ACO ZINCADO,ROSCA M-16,COMPRIMENTO 45MM,CONFORME NORMAS DA ABNT NBR 8158, 8159 E 6547</t>
  </si>
  <si>
    <t>SUPORTE Z PARA REDE COMPACTA DE 13,8KV E 34,5KV</t>
  </si>
  <si>
    <t>PARAFUSO FRANCES, ACO ZINCADO, ROSCA M-16, COMPRIMENTO 45MM,CONFORME NORMAS DA ABNT NBR 8158, 8159 E 6547</t>
  </si>
  <si>
    <t>EST. PT1CF 11/600 SC 2º NÍVEL</t>
  </si>
  <si>
    <t>CINTA ACO ZINCADO A QUENTE,P/POSTE CIRCULAR,230MM, CONFORME NORMA ABNT NBR 8158,8159 E 6547</t>
  </si>
  <si>
    <t>CINTA ACO ZINCADO A QUENTE,P/POSTE CIRCULAR,240MM, CONFORME NORMA ABNT NBR 8158,8159 E 6547</t>
  </si>
  <si>
    <t>SELA PARA CRUZETA, ACO ZINCADO A QUENTE,CONFORME NORMA ABNT NBR 8158, 8159 E 6547.</t>
  </si>
  <si>
    <t>EST. PT1CF 11/300 SC 2º NÍVEL</t>
  </si>
  <si>
    <t>CINTA ACO ZINCADO A QUENTE,P/POSTE CIRCULAR,200MM, CONFORME NORMA ABNT NBR 8158,8159 E 6547</t>
  </si>
  <si>
    <t>CINTA ACO ZINCADO A QUENTE,P/POSTE CIRCULAR,210MM, CONFORME NORMA ABNT NBR 8158,8159 E 6547</t>
  </si>
  <si>
    <t>ESTRUTURA CE PR</t>
  </si>
  <si>
    <t>HASTE ATERR ACO ZN CANTON 5X25X25X2400MM</t>
  </si>
  <si>
    <t>FIO COBRE NU, 10MM2,ELETROLITICO,TEMPERA MEIO DURO</t>
  </si>
  <si>
    <t>ESTRUTURA CE2</t>
  </si>
  <si>
    <t>ANEL ELASTOMERICO DE 160x110MM, PARA REDE DE DISTRIBUICAO COMPACTA 13,8 E 34,5kv.</t>
  </si>
  <si>
    <t>BRACO TIPO "C" PARA REDES COMPACTAS PROTEGIDAS 13,8 KV</t>
  </si>
  <si>
    <t>PINO ISOLADOR, PARA CRUZETA FERRO,COM 188MM,ROSCA CHUMBO 25MM,CONFORME NORMA ABNT NBR-8158 , NBR-6547.</t>
  </si>
  <si>
    <t>OLHAL PARA PARAFUSO, ACO CARBONO, ZINCADO A QUENTE,CONFORME NORMAS ABNT NBR 8158,8159 E 6547</t>
  </si>
  <si>
    <t>ALCA PREFORMADA,ESTAI,ZN CLASSE B,CB ACO  9.52MM, (3/8) POL. GDE1107-PLP</t>
  </si>
  <si>
    <t>SAPATILHA, ACO ZINCADO, PARA CABO ACO,CONFORME NORMAS ABNT NBR 8158,8159 E 6547.</t>
  </si>
  <si>
    <t>ISOLADOR DE PINO POLIMERICO, NA COR CINZA, REDE COMPACTA TENSAO DE 15kv.</t>
  </si>
  <si>
    <t>ESTRUTURA RC FU 50mm</t>
  </si>
  <si>
    <t>CHAVE FUSIVEL, DISTRIBUICAO, C/ISOLADOR POLIMERICO 15KV, 100A, 10KA</t>
  </si>
  <si>
    <t>CONETOR COMPRESSAO FORMATO H ,4/0 A 336,4-4/0 A 336,4AWG/MCM</t>
  </si>
  <si>
    <t>FERRAGEM DE FIXACAO DA ESTRUTURA RC CE2 11/300 SC  1 NIVEL</t>
  </si>
  <si>
    <t>CINTA ACO ZINCADO A QUENTE,P/POSTE CIRCULAR,170MM, CONFORME NORMA ABNT NBR 8158,8159 E 6547</t>
  </si>
  <si>
    <t>CINTA ACO ZINCADO A QUENTE,P/POSTE CIRCULAR,180MM, CONFORME NORMA ABNT NBR 8158,8159 E 6547</t>
  </si>
  <si>
    <t>FERRAGEM FIXACAO DE TRANSFORMADOR POSTE SC 11/600 DAN</t>
  </si>
  <si>
    <t>SUPORTE ACO ZINCADO, TRANSFORMADOR, PARA POSTE CIRCULAR, 240MM,CONFORME NORMAS DA ABNT NBR 8158, 8159 E 6547.</t>
  </si>
  <si>
    <t>SUPORTE ACO ZINCADO, TRANSFORMADOR, PARA POSTE CIRCULAR, 250MM,CONFORME NORMAS DA ABNT NBR 8158, 8159 E 6547.</t>
  </si>
  <si>
    <t>FERRAGEM FIXACAO DE TRANSFORMADOR POSTE SC 11/300 DAN</t>
  </si>
  <si>
    <t>SUPORTE ACO ZINCADO, TRANSFORMADOR, PARA POSTE CIRCULAR, 210MM,CONFORME NORMAS DA ABNT NBR 8158, 8159 E 6547.</t>
  </si>
  <si>
    <t>SUPORTE ACO ZINCADO, TRANSFORMADOR, PARA POSTE CIRCULAR, 220MM,CONFORME NORMAS DA ABNT NBR 8158, 8159 E 6547.</t>
  </si>
  <si>
    <t>PARA-RAIOS TRIFASICO P/ CRUZETA DE ACO,15KV</t>
  </si>
  <si>
    <t>PARA-RAIO OXIDO DE ZINCO, POLIMERICO, TENSÃO NOMINAL 15 kV, 10 Ka, CONFORME ESPECIFICAÇÃO TÉCNICA EMD 01.008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</si>
  <si>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</si>
  <si>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</si>
  <si>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</si>
  <si>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</si>
  <si>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</si>
  <si>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</si>
  <si>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</si>
  <si>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</si>
  <si>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</si>
  <si>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</si>
  <si>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</si>
  <si>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</si>
  <si>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</si>
  <si>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</si>
  <si>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</si>
  <si>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</si>
  <si>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</si>
  <si>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</si>
  <si>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</si>
  <si>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</si>
  <si>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</si>
  <si>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</si>
  <si>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</si>
  <si>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</si>
  <si>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</si>
  <si>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</si>
  <si>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</si>
  <si>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</si>
  <si>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</si>
  <si>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</si>
  <si>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</si>
  <si>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</si>
  <si>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</si>
  <si>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</si>
  <si>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</si>
  <si>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</si>
  <si>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</si>
  <si>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</si>
  <si>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</si>
  <si>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</si>
  <si>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</si>
  <si>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</si>
  <si>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</si>
  <si>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</si>
  <si>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</si>
  <si>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</si>
  <si>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</si>
  <si>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</si>
  <si>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4.1</t>
  </si>
  <si>
    <t>5.1</t>
  </si>
  <si>
    <t>6.1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</si>
  <si>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</si>
  <si>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</si>
  <si>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</si>
  <si>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</si>
  <si>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</si>
  <si>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</si>
  <si>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</si>
  <si>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</si>
  <si>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</si>
  <si>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</si>
  <si>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</si>
  <si>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</si>
  <si>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</si>
  <si>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</si>
  <si>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</si>
  <si>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</si>
  <si>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11.1</t>
  </si>
  <si>
    <t>12.1</t>
  </si>
  <si>
    <t>13.1</t>
  </si>
  <si>
    <t>14.1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</si>
  <si>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</si>
  <si>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</si>
  <si>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</si>
  <si>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</si>
  <si>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</si>
  <si>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</si>
  <si>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</si>
  <si>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</si>
  <si>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</si>
  <si>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</si>
  <si>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</si>
  <si>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</si>
  <si>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16.1</t>
  </si>
  <si>
    <t>16.2</t>
  </si>
  <si>
    <t>16.3</t>
  </si>
  <si>
    <t>16.4</t>
  </si>
  <si>
    <t>16.5</t>
  </si>
  <si>
    <t>17.1</t>
  </si>
  <si>
    <t>17.2</t>
  </si>
  <si>
    <t>17.3</t>
  </si>
  <si>
    <t>17.4</t>
  </si>
  <si>
    <t>17.5</t>
  </si>
  <si>
    <t>18.1</t>
  </si>
  <si>
    <t>18.2</t>
  </si>
  <si>
    <t>19.1</t>
  </si>
  <si>
    <t>19.2</t>
  </si>
  <si>
    <t>19.3</t>
  </si>
  <si>
    <t>19.4</t>
  </si>
  <si>
    <t>19.5</t>
  </si>
  <si>
    <t>19.6</t>
  </si>
  <si>
    <t>19.7</t>
  </si>
  <si>
    <t>20.1</t>
  </si>
  <si>
    <t>20.2</t>
  </si>
  <si>
    <t>21.1</t>
  </si>
  <si>
    <t>21.2</t>
  </si>
  <si>
    <t>21.3</t>
  </si>
  <si>
    <t>21.4</t>
  </si>
  <si>
    <t>22.1</t>
  </si>
  <si>
    <t>22.2</t>
  </si>
  <si>
    <t>22.3</t>
  </si>
  <si>
    <t>23.1</t>
  </si>
  <si>
    <t>23.2</t>
  </si>
  <si>
    <t>23.3</t>
  </si>
  <si>
    <t>24.1</t>
  </si>
  <si>
    <t>ANEXO IV - ORÇAMENTO DE MATERIAIS</t>
  </si>
  <si>
    <t>Anexo II - SERVIÇOS DE ILUMINAÇÃO E REDE</t>
  </si>
  <si>
    <t>SERVIÇOS DE IMPLANTAÇÃO DE REDE DE DISTRIBUIÇÃO</t>
  </si>
  <si>
    <t>Serviços na rede de distribuição (instalação de transformador, chave fusível, para-raios, etc).</t>
  </si>
  <si>
    <t>Elaboração e Aprovação do Projeto Executivo e As Built</t>
  </si>
  <si>
    <t>ELABORAÇÃO E APROVAÇÃO DE PROJETOS</t>
  </si>
  <si>
    <t>40 h</t>
  </si>
  <si>
    <t>11.2</t>
  </si>
  <si>
    <t>12.2</t>
  </si>
  <si>
    <t>Anexo I - NOROESTE</t>
  </si>
  <si>
    <t>Orçamento US</t>
  </si>
  <si>
    <t xml:space="preserve">1 - MÃO DE OBRA DIRETA </t>
  </si>
  <si>
    <t>Categoria Profissional</t>
  </si>
  <si>
    <t>Quant.</t>
  </si>
  <si>
    <t>Tempo no serviço</t>
  </si>
  <si>
    <t>Salário (mês)</t>
  </si>
  <si>
    <t>Periculosidade</t>
  </si>
  <si>
    <t>Total</t>
  </si>
  <si>
    <t>2 - BENEFÍCIOS, FARDAMENTO E EPI (BMO)</t>
  </si>
  <si>
    <t>3 - VEÍCULOS - CUSTO FIXO (VCF)</t>
  </si>
  <si>
    <t>4 - VEÍCULOS - CUSTO VARIÁVEL (VCV)</t>
  </si>
  <si>
    <t>5 - EQUIPAMENTOS E FERRAMENTAS - CUSTO FIXO (EFCF)</t>
  </si>
  <si>
    <t>6 - EQUIPAMENTOS - CUSTO VARIÁVEL (ECV)</t>
  </si>
  <si>
    <t>7 - CUSTO DO SERVIÇO (CS = Soma dos Itens Acima)</t>
  </si>
  <si>
    <t>CÁLCULO DO BDI</t>
  </si>
  <si>
    <t>INCIDÊNCIA SOBRE O CUSTO DO SERVIÇO</t>
  </si>
  <si>
    <t>INCIDÊNCIA SOBRE O PREÇO DO SERVIÇO</t>
  </si>
  <si>
    <t>BDI ADOTADO</t>
  </si>
  <si>
    <t>1 – Despesas Financeiras (DF)</t>
  </si>
  <si>
    <t>1 – Impostos (I)</t>
  </si>
  <si>
    <t>2 – Administração Central (AC)</t>
  </si>
  <si>
    <t>3 – Lucro (L)</t>
  </si>
  <si>
    <t>4 - Seguros e Garantias (S) + (G)</t>
  </si>
  <si>
    <t>5 – Riscos (R)</t>
  </si>
  <si>
    <r>
      <t xml:space="preserve">BDI=    </t>
    </r>
    <r>
      <rPr>
        <b/>
        <u/>
        <sz val="10"/>
        <rFont val="Arial"/>
        <family val="2"/>
      </rPr>
      <t>(1+(AC+R+S+G))(1+DF)(1+L))</t>
    </r>
    <r>
      <rPr>
        <b/>
        <sz val="10"/>
        <rFont val="Arial"/>
        <family val="2"/>
      </rPr>
      <t xml:space="preserve">  -1 =</t>
    </r>
  </si>
  <si>
    <t>( 1- I )</t>
  </si>
  <si>
    <t>IMPOSTOS (I) - DETALHAMENTO</t>
  </si>
  <si>
    <t>VALOR TOTAL=</t>
  </si>
  <si>
    <t>PREÇO DO SERVIÇO  (PV=CS*(1+BDI)</t>
  </si>
  <si>
    <t>PRODUÇÃO DO SERVIÇO EM PREÇO DE SERVIÇO POR US</t>
  </si>
  <si>
    <t>PREÇO DE SERVIÇO POR 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</si>
</sst>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&quot;R$&quot;\ #,##0.00000;[Red]\-&quot;R$&quot;\ #,##0.00000"/>
    <numFmt numFmtId="166" formatCode="&quot;R$&quot;\ #,##0.000;[Red]\-&quot;R$&quot;\ #,##0.000"/>
    <numFmt numFmtId="167" formatCode="&quot;R$&quot;\ #,##0.0000;[Red]\-&quot;R$&quot;\ #,##0.0000"/>
    <numFmt numFmtId="168" formatCode="_(&quot;R$ &quot;* #,##0.00_);_(&quot;R$ &quot;* \(#,##0.00\);_(&quot;R$ &quot;* &quot;-&quot;??_);_(@_)"/>
    <numFmt numFmtId="169" formatCode="0.0000"/>
    <numFmt numFmtId="170" formatCode="0.000"/>
  </numFmts>
  <fonts count="2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4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Arial"/>
      <family val="2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i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  <scheme val="minor"/>
    </font>
    <font>
      <sz val="10"/>
      <name val="Tahoma"/>
      <family val="2"/>
    </font>
    <font>
      <sz val="11"/>
      <name val="Tahoma"/>
      <family val="2"/>
    </font>
    <font>
      <sz val="10"/>
      <color theme="1"/>
      <name val="Arial"/>
      <family val="2"/>
    </font>
    <font>
      <b/>
      <u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6A6A6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5" fillId="0" borderId="0"/>
    <xf numFmtId="44" fontId="12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13" fillId="0" borderId="0"/>
    <xf numFmtId="9" fontId="5" fillId="0" borderId="0" applyFont="0" applyFill="0" applyBorder="0" applyAlignment="0" applyProtection="0"/>
    <xf numFmtId="0" fontId="13" fillId="0" borderId="0"/>
  </cellStyleXfs>
  <cellXfs count="396">
    <xf numFmtId="0" fontId="0" fillId="0" borderId="0" xfId="0"/>
    <xf numFmtId="4" fontId="2" fillId="2" borderId="3" xfId="0" applyNumberFormat="1" applyFont="1" applyFill="1" applyBorder="1" applyAlignment="1">
      <alignment horizontal="right" vertical="center" wrapText="1"/>
    </xf>
    <xf numFmtId="8" fontId="2" fillId="2" borderId="9" xfId="0" applyNumberFormat="1" applyFont="1" applyFill="1" applyBorder="1" applyAlignment="1">
      <alignment horizontal="right" vertical="center" wrapText="1"/>
    </xf>
    <xf numFmtId="0" fontId="8" fillId="0" borderId="14" xfId="0" applyFont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8" fontId="0" fillId="0" borderId="0" xfId="0" applyNumberFormat="1"/>
    <xf numFmtId="10" fontId="0" fillId="0" borderId="0" xfId="0" applyNumberFormat="1"/>
    <xf numFmtId="0" fontId="4" fillId="0" borderId="9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Border="1"/>
    <xf numFmtId="0" fontId="9" fillId="0" borderId="15" xfId="0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165" fontId="0" fillId="0" borderId="0" xfId="0" applyNumberFormat="1"/>
    <xf numFmtId="166" fontId="0" fillId="0" borderId="0" xfId="0" applyNumberFormat="1"/>
    <xf numFmtId="8" fontId="0" fillId="5" borderId="0" xfId="0" applyNumberFormat="1" applyFill="1"/>
    <xf numFmtId="167" fontId="0" fillId="0" borderId="0" xfId="0" applyNumberFormat="1"/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1"/>
    <xf numFmtId="0" fontId="5" fillId="6" borderId="0" xfId="1" applyFill="1"/>
    <xf numFmtId="0" fontId="0" fillId="0" borderId="16" xfId="0" applyFont="1" applyBorder="1" applyAlignment="1">
      <alignment horizontal="center" vertical="center" wrapText="1"/>
    </xf>
    <xf numFmtId="44" fontId="0" fillId="0" borderId="15" xfId="2" applyFont="1" applyBorder="1" applyAlignment="1">
      <alignment horizontal="center" vertical="center" wrapText="1"/>
    </xf>
    <xf numFmtId="169" fontId="0" fillId="0" borderId="15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44" fontId="0" fillId="0" borderId="16" xfId="2" applyFont="1" applyBorder="1" applyAlignment="1">
      <alignment horizontal="center" vertical="center" wrapText="1"/>
    </xf>
    <xf numFmtId="169" fontId="0" fillId="0" borderId="16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8" fontId="0" fillId="0" borderId="24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 wrapText="1"/>
    </xf>
    <xf numFmtId="168" fontId="10" fillId="0" borderId="34" xfId="3" applyFont="1" applyFill="1" applyBorder="1" applyAlignment="1">
      <alignment horizontal="center" vertical="center" wrapText="1"/>
    </xf>
    <xf numFmtId="168" fontId="10" fillId="0" borderId="21" xfId="3" applyFont="1" applyFill="1" applyBorder="1" applyAlignment="1">
      <alignment horizontal="center" vertical="center" wrapText="1"/>
    </xf>
    <xf numFmtId="168" fontId="10" fillId="0" borderId="23" xfId="3" applyFont="1" applyFill="1" applyBorder="1" applyAlignment="1">
      <alignment horizontal="center" vertical="center" wrapText="1"/>
    </xf>
    <xf numFmtId="0" fontId="20" fillId="4" borderId="29" xfId="1" applyFont="1" applyFill="1" applyBorder="1"/>
    <xf numFmtId="168" fontId="20" fillId="2" borderId="36" xfId="1" applyNumberFormat="1" applyFont="1" applyFill="1" applyBorder="1"/>
    <xf numFmtId="43" fontId="20" fillId="4" borderId="40" xfId="1" applyNumberFormat="1" applyFont="1" applyFill="1" applyBorder="1"/>
    <xf numFmtId="10" fontId="20" fillId="4" borderId="30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9" fillId="0" borderId="0" xfId="0" applyNumberFormat="1" applyFont="1" applyFill="1"/>
    <xf numFmtId="44" fontId="9" fillId="3" borderId="0" xfId="2" applyFont="1" applyFill="1"/>
    <xf numFmtId="0" fontId="21" fillId="6" borderId="15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8" fontId="0" fillId="0" borderId="15" xfId="0" applyNumberFormat="1" applyFont="1" applyFill="1" applyBorder="1" applyAlignment="1">
      <alignment horizontal="center" vertical="center" wrapText="1"/>
    </xf>
    <xf numFmtId="8" fontId="0" fillId="0" borderId="16" xfId="0" applyNumberFormat="1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left" vertical="center" wrapText="1"/>
    </xf>
    <xf numFmtId="0" fontId="10" fillId="6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169" fontId="15" fillId="0" borderId="11" xfId="0" applyNumberFormat="1" applyFont="1" applyFill="1" applyBorder="1" applyAlignment="1">
      <alignment horizontal="center" vertical="center" shrinkToFit="1"/>
    </xf>
    <xf numFmtId="8" fontId="0" fillId="0" borderId="9" xfId="0" applyNumberFormat="1" applyFont="1" applyBorder="1" applyAlignment="1">
      <alignment horizontal="center" vertical="center" wrapText="1"/>
    </xf>
    <xf numFmtId="169" fontId="2" fillId="2" borderId="3" xfId="0" applyNumberFormat="1" applyFont="1" applyFill="1" applyBorder="1" applyAlignment="1">
      <alignment horizontal="left" vertical="center" wrapText="1"/>
    </xf>
    <xf numFmtId="169" fontId="16" fillId="0" borderId="15" xfId="0" applyNumberFormat="1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wrapText="1"/>
    </xf>
    <xf numFmtId="44" fontId="0" fillId="0" borderId="11" xfId="2" applyFont="1" applyFill="1" applyBorder="1" applyAlignment="1">
      <alignment horizontal="center" vertical="center" wrapText="1"/>
    </xf>
    <xf numFmtId="169" fontId="0" fillId="0" borderId="11" xfId="0" applyNumberFormat="1" applyFont="1" applyFill="1" applyBorder="1" applyAlignment="1">
      <alignment horizontal="center" vertical="center" wrapText="1"/>
    </xf>
    <xf numFmtId="8" fontId="0" fillId="0" borderId="11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0" xfId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5" fillId="0" borderId="0" xfId="1" applyFill="1" applyAlignment="1">
      <alignment horizontal="center" vertical="center"/>
    </xf>
    <xf numFmtId="2" fontId="15" fillId="0" borderId="19" xfId="4" applyNumberFormat="1" applyFont="1" applyFill="1" applyBorder="1" applyAlignment="1">
      <alignment horizontal="center" vertical="center" shrinkToFit="1"/>
    </xf>
    <xf numFmtId="1" fontId="15" fillId="0" borderId="15" xfId="4" applyNumberFormat="1" applyFont="1" applyFill="1" applyBorder="1" applyAlignment="1">
      <alignment horizontal="center" vertical="center" shrinkToFit="1"/>
    </xf>
    <xf numFmtId="0" fontId="10" fillId="0" borderId="15" xfId="4" applyFont="1" applyFill="1" applyBorder="1" applyAlignment="1">
      <alignment horizontal="center" vertical="center" wrapText="1"/>
    </xf>
    <xf numFmtId="2" fontId="15" fillId="0" borderId="15" xfId="4" applyNumberFormat="1" applyFont="1" applyFill="1" applyBorder="1" applyAlignment="1">
      <alignment horizontal="center" vertical="center" shrinkToFit="1"/>
    </xf>
    <xf numFmtId="2" fontId="15" fillId="0" borderId="26" xfId="4" applyNumberFormat="1" applyFont="1" applyFill="1" applyBorder="1" applyAlignment="1">
      <alignment horizontal="center" vertical="center" shrinkToFit="1"/>
    </xf>
    <xf numFmtId="1" fontId="15" fillId="0" borderId="19" xfId="6" applyNumberFormat="1" applyFont="1" applyFill="1" applyBorder="1" applyAlignment="1">
      <alignment horizontal="center" vertical="center" shrinkToFit="1"/>
    </xf>
    <xf numFmtId="1" fontId="15" fillId="0" borderId="15" xfId="6" applyNumberFormat="1" applyFont="1" applyFill="1" applyBorder="1" applyAlignment="1">
      <alignment horizontal="center" vertical="center" shrinkToFit="1"/>
    </xf>
    <xf numFmtId="1" fontId="15" fillId="0" borderId="26" xfId="6" applyNumberFormat="1" applyFont="1" applyFill="1" applyBorder="1" applyAlignment="1">
      <alignment horizontal="center" vertical="center" shrinkToFit="1"/>
    </xf>
    <xf numFmtId="0" fontId="5" fillId="0" borderId="26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164" fontId="5" fillId="0" borderId="34" xfId="1" applyNumberFormat="1" applyFill="1" applyBorder="1"/>
    <xf numFmtId="0" fontId="5" fillId="0" borderId="15" xfId="1" applyFont="1" applyFill="1" applyBorder="1" applyAlignment="1">
      <alignment horizontal="center" vertical="center"/>
    </xf>
    <xf numFmtId="164" fontId="5" fillId="0" borderId="21" xfId="1" applyNumberFormat="1" applyFill="1" applyBorder="1"/>
    <xf numFmtId="164" fontId="5" fillId="0" borderId="23" xfId="1" applyNumberFormat="1" applyFill="1" applyBorder="1"/>
    <xf numFmtId="2" fontId="10" fillId="0" borderId="15" xfId="4" applyNumberFormat="1" applyFont="1" applyFill="1" applyBorder="1" applyAlignment="1">
      <alignment horizontal="center" vertical="center" shrinkToFit="1"/>
    </xf>
    <xf numFmtId="2" fontId="10" fillId="0" borderId="19" xfId="4" applyNumberFormat="1" applyFont="1" applyFill="1" applyBorder="1" applyAlignment="1">
      <alignment horizontal="center" vertical="center" shrinkToFit="1"/>
    </xf>
    <xf numFmtId="164" fontId="5" fillId="0" borderId="34" xfId="1" applyNumberFormat="1" applyFont="1" applyFill="1" applyBorder="1"/>
    <xf numFmtId="164" fontId="5" fillId="0" borderId="21" xfId="1" applyNumberFormat="1" applyFont="1" applyFill="1" applyBorder="1"/>
    <xf numFmtId="0" fontId="10" fillId="0" borderId="21" xfId="6" applyFont="1" applyFill="1" applyBorder="1" applyAlignment="1">
      <alignment horizontal="left" vertical="center" wrapText="1"/>
    </xf>
    <xf numFmtId="0" fontId="10" fillId="0" borderId="23" xfId="6" applyFont="1" applyFill="1" applyBorder="1" applyAlignment="1">
      <alignment horizontal="left" vertical="center" wrapText="1"/>
    </xf>
    <xf numFmtId="1" fontId="15" fillId="0" borderId="20" xfId="4" applyNumberFormat="1" applyFont="1" applyFill="1" applyBorder="1" applyAlignment="1">
      <alignment horizontal="center" vertical="center" shrinkToFit="1"/>
    </xf>
    <xf numFmtId="1" fontId="15" fillId="0" borderId="20" xfId="1" applyNumberFormat="1" applyFont="1" applyFill="1" applyBorder="1" applyAlignment="1">
      <alignment horizontal="center" vertical="center" shrinkToFit="1"/>
    </xf>
    <xf numFmtId="1" fontId="15" fillId="0" borderId="20" xfId="6" applyNumberFormat="1" applyFont="1" applyFill="1" applyBorder="1" applyAlignment="1">
      <alignment horizontal="center" vertical="center" shrinkToFit="1"/>
    </xf>
    <xf numFmtId="1" fontId="15" fillId="0" borderId="22" xfId="6" applyNumberFormat="1" applyFont="1" applyFill="1" applyBorder="1" applyAlignment="1">
      <alignment horizontal="center" vertical="center" shrinkToFit="1"/>
    </xf>
    <xf numFmtId="1" fontId="15" fillId="0" borderId="18" xfId="6" applyNumberFormat="1" applyFont="1" applyFill="1" applyBorder="1" applyAlignment="1">
      <alignment horizontal="center" vertical="center" shrinkToFit="1"/>
    </xf>
    <xf numFmtId="0" fontId="5" fillId="0" borderId="18" xfId="1" applyFill="1" applyBorder="1" applyAlignment="1">
      <alignment horizontal="center" vertical="center"/>
    </xf>
    <xf numFmtId="0" fontId="5" fillId="0" borderId="22" xfId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4" fontId="4" fillId="0" borderId="14" xfId="2" applyFont="1" applyFill="1" applyBorder="1" applyAlignment="1">
      <alignment horizontal="center" vertical="center" wrapText="1"/>
    </xf>
    <xf numFmtId="44" fontId="4" fillId="0" borderId="3" xfId="2" applyFont="1" applyFill="1" applyBorder="1" applyAlignment="1">
      <alignment horizontal="right" vertical="center" wrapText="1"/>
    </xf>
    <xf numFmtId="1" fontId="10" fillId="0" borderId="18" xfId="6" applyNumberFormat="1" applyFont="1" applyFill="1" applyBorder="1" applyAlignment="1">
      <alignment horizontal="center" vertical="center" shrinkToFit="1"/>
    </xf>
    <xf numFmtId="1" fontId="10" fillId="0" borderId="20" xfId="6" applyNumberFormat="1" applyFont="1" applyFill="1" applyBorder="1" applyAlignment="1">
      <alignment horizontal="center" vertical="center" shrinkToFit="1"/>
    </xf>
    <xf numFmtId="1" fontId="10" fillId="0" borderId="22" xfId="6" applyNumberFormat="1" applyFont="1" applyFill="1" applyBorder="1" applyAlignment="1">
      <alignment horizontal="center" vertical="center" shrinkToFit="1"/>
    </xf>
    <xf numFmtId="0" fontId="17" fillId="0" borderId="0" xfId="1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8" fontId="0" fillId="0" borderId="21" xfId="0" applyNumberFormat="1" applyFont="1" applyBorder="1" applyAlignment="1">
      <alignment horizontal="center" vertical="center" wrapText="1"/>
    </xf>
    <xf numFmtId="0" fontId="0" fillId="0" borderId="12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6" xfId="0" applyBorder="1"/>
    <xf numFmtId="0" fontId="5" fillId="0" borderId="10" xfId="1" applyBorder="1"/>
    <xf numFmtId="0" fontId="6" fillId="0" borderId="0" xfId="1" applyFont="1" applyBorder="1" applyAlignment="1">
      <alignment horizontal="center" vertical="center"/>
    </xf>
    <xf numFmtId="0" fontId="5" fillId="0" borderId="6" xfId="1" applyBorder="1" applyAlignment="1">
      <alignment horizontal="center" vertical="center"/>
    </xf>
    <xf numFmtId="0" fontId="5" fillId="0" borderId="13" xfId="1" applyBorder="1"/>
    <xf numFmtId="0" fontId="6" fillId="0" borderId="11" xfId="1" applyFont="1" applyBorder="1" applyAlignment="1">
      <alignment horizontal="center" vertical="center"/>
    </xf>
    <xf numFmtId="0" fontId="5" fillId="0" borderId="9" xfId="1" applyBorder="1" applyAlignment="1">
      <alignment horizontal="center" vertical="center"/>
    </xf>
    <xf numFmtId="0" fontId="5" fillId="0" borderId="6" xfId="1" applyBorder="1"/>
    <xf numFmtId="0" fontId="5" fillId="0" borderId="9" xfId="1" applyBorder="1"/>
    <xf numFmtId="0" fontId="5" fillId="0" borderId="10" xfId="1" applyBorder="1" applyAlignment="1">
      <alignment horizontal="center" vertical="center"/>
    </xf>
    <xf numFmtId="0" fontId="5" fillId="0" borderId="13" xfId="1" applyBorder="1" applyAlignment="1">
      <alignment horizontal="center" vertical="center"/>
    </xf>
    <xf numFmtId="168" fontId="20" fillId="2" borderId="3" xfId="1" applyNumberFormat="1" applyFont="1" applyFill="1" applyBorder="1" applyAlignment="1">
      <alignment vertical="center"/>
    </xf>
    <xf numFmtId="0" fontId="5" fillId="0" borderId="0" xfId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7" borderId="15" xfId="1" applyFont="1" applyFill="1" applyBorder="1" applyAlignment="1">
      <alignment horizontal="center" vertical="center" wrapText="1"/>
    </xf>
    <xf numFmtId="1" fontId="10" fillId="0" borderId="15" xfId="6" applyNumberFormat="1" applyFont="1" applyFill="1" applyBorder="1" applyAlignment="1">
      <alignment horizontal="center" vertical="center" shrinkToFit="1"/>
    </xf>
    <xf numFmtId="170" fontId="11" fillId="7" borderId="20" xfId="1" applyNumberFormat="1" applyFont="1" applyFill="1" applyBorder="1" applyAlignment="1">
      <alignment horizontal="center" vertical="center" wrapText="1"/>
    </xf>
    <xf numFmtId="0" fontId="11" fillId="7" borderId="21" xfId="1" applyFont="1" applyFill="1" applyBorder="1" applyAlignment="1">
      <alignment horizontal="center" vertical="center" wrapText="1"/>
    </xf>
    <xf numFmtId="0" fontId="11" fillId="7" borderId="20" xfId="1" applyFont="1" applyFill="1" applyBorder="1" applyAlignment="1">
      <alignment horizontal="center" vertical="center" wrapText="1"/>
    </xf>
    <xf numFmtId="1" fontId="10" fillId="0" borderId="20" xfId="4" applyNumberFormat="1" applyFont="1" applyFill="1" applyBorder="1" applyAlignment="1">
      <alignment horizontal="center" vertical="center" shrinkToFit="1"/>
    </xf>
    <xf numFmtId="0" fontId="10" fillId="0" borderId="21" xfId="4" applyFont="1" applyFill="1" applyBorder="1" applyAlignment="1">
      <alignment horizontal="left" vertical="center" wrapText="1"/>
    </xf>
    <xf numFmtId="0" fontId="10" fillId="0" borderId="21" xfId="1" applyFont="1" applyFill="1" applyBorder="1" applyAlignment="1">
      <alignment horizontal="left" vertical="center" wrapText="1"/>
    </xf>
    <xf numFmtId="1" fontId="10" fillId="0" borderId="20" xfId="1" applyNumberFormat="1" applyFont="1" applyFill="1" applyBorder="1" applyAlignment="1">
      <alignment horizontal="center" vertical="center" shrinkToFit="1"/>
    </xf>
    <xf numFmtId="0" fontId="10" fillId="0" borderId="21" xfId="6" applyFont="1" applyFill="1" applyBorder="1" applyAlignment="1">
      <alignment horizontal="center" vertical="center" wrapText="1"/>
    </xf>
    <xf numFmtId="0" fontId="26" fillId="0" borderId="34" xfId="1" applyNumberFormat="1" applyFont="1" applyFill="1" applyBorder="1" applyAlignment="1" applyProtection="1">
      <alignment wrapText="1"/>
    </xf>
    <xf numFmtId="1" fontId="24" fillId="0" borderId="20" xfId="6" applyNumberFormat="1" applyFont="1" applyFill="1" applyBorder="1" applyAlignment="1">
      <alignment horizontal="center" vertical="center" shrinkToFit="1"/>
    </xf>
    <xf numFmtId="0" fontId="25" fillId="0" borderId="21" xfId="1" applyNumberFormat="1" applyFont="1" applyFill="1" applyBorder="1" applyAlignment="1" applyProtection="1">
      <alignment wrapText="1"/>
    </xf>
    <xf numFmtId="0" fontId="26" fillId="0" borderId="21" xfId="1" applyNumberFormat="1" applyFont="1" applyFill="1" applyBorder="1" applyAlignment="1" applyProtection="1">
      <alignment wrapText="1"/>
    </xf>
    <xf numFmtId="0" fontId="10" fillId="0" borderId="20" xfId="1" applyFont="1" applyFill="1" applyBorder="1" applyAlignment="1">
      <alignment horizontal="center" vertical="center"/>
    </xf>
    <xf numFmtId="0" fontId="26" fillId="0" borderId="21" xfId="1" applyNumberFormat="1" applyFont="1" applyFill="1" applyBorder="1" applyAlignment="1" applyProtection="1"/>
    <xf numFmtId="0" fontId="22" fillId="0" borderId="21" xfId="1" applyFont="1" applyFill="1" applyBorder="1"/>
    <xf numFmtId="0" fontId="10" fillId="0" borderId="22" xfId="1" applyFont="1" applyFill="1" applyBorder="1" applyAlignment="1">
      <alignment horizontal="center" vertical="center"/>
    </xf>
    <xf numFmtId="0" fontId="26" fillId="0" borderId="23" xfId="1" applyNumberFormat="1" applyFont="1" applyFill="1" applyBorder="1" applyAlignment="1" applyProtection="1">
      <alignment wrapText="1"/>
    </xf>
    <xf numFmtId="0" fontId="10" fillId="0" borderId="18" xfId="1" applyFont="1" applyFill="1" applyBorder="1" applyAlignment="1">
      <alignment horizontal="center" vertical="center"/>
    </xf>
    <xf numFmtId="0" fontId="22" fillId="0" borderId="20" xfId="1" applyFont="1" applyFill="1" applyBorder="1" applyAlignment="1">
      <alignment horizontal="center" vertical="center"/>
    </xf>
    <xf numFmtId="0" fontId="23" fillId="0" borderId="21" xfId="1" applyFont="1" applyFill="1" applyBorder="1" applyAlignment="1">
      <alignment horizontal="center" vertical="center"/>
    </xf>
    <xf numFmtId="0" fontId="22" fillId="0" borderId="22" xfId="1" applyFont="1" applyFill="1" applyBorder="1" applyAlignment="1">
      <alignment horizontal="center" vertical="center"/>
    </xf>
    <xf numFmtId="0" fontId="23" fillId="0" borderId="23" xfId="1" applyFont="1" applyFill="1" applyBorder="1" applyAlignment="1">
      <alignment horizontal="center" vertical="center"/>
    </xf>
    <xf numFmtId="0" fontId="5" fillId="0" borderId="20" xfId="1" applyFill="1" applyBorder="1" applyAlignment="1">
      <alignment horizontal="center" vertical="center"/>
    </xf>
    <xf numFmtId="0" fontId="11" fillId="0" borderId="21" xfId="1" applyFont="1" applyFill="1" applyBorder="1" applyAlignment="1">
      <alignment horizontal="center" vertical="center" wrapText="1"/>
    </xf>
    <xf numFmtId="0" fontId="10" fillId="0" borderId="20" xfId="1" applyFont="1" applyFill="1" applyBorder="1" applyAlignment="1">
      <alignment horizontal="center" vertical="center" wrapText="1"/>
    </xf>
    <xf numFmtId="0" fontId="11" fillId="0" borderId="15" xfId="1" applyFont="1" applyFill="1" applyBorder="1" applyAlignment="1">
      <alignment horizontal="left" vertical="center" wrapText="1"/>
    </xf>
    <xf numFmtId="0" fontId="23" fillId="0" borderId="15" xfId="1" applyFont="1" applyFill="1" applyBorder="1" applyAlignment="1">
      <alignment horizontal="left" vertical="center" wrapText="1"/>
    </xf>
    <xf numFmtId="0" fontId="23" fillId="0" borderId="15" xfId="1" applyFont="1" applyFill="1" applyBorder="1" applyAlignment="1">
      <alignment horizontal="left" vertical="center"/>
    </xf>
    <xf numFmtId="0" fontId="23" fillId="0" borderId="26" xfId="1" applyFont="1" applyFill="1" applyBorder="1" applyAlignment="1">
      <alignment horizontal="left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44" fontId="4" fillId="0" borderId="15" xfId="2" applyFont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44" fontId="4" fillId="0" borderId="15" xfId="2" applyFont="1" applyFill="1" applyBorder="1" applyAlignment="1">
      <alignment horizontal="center" vertical="center" wrapText="1"/>
    </xf>
    <xf numFmtId="0" fontId="5" fillId="6" borderId="0" xfId="1" applyFill="1" applyAlignment="1">
      <alignment horizontal="right"/>
    </xf>
    <xf numFmtId="10" fontId="4" fillId="0" borderId="54" xfId="1" applyNumberFormat="1" applyFont="1" applyFill="1" applyBorder="1" applyAlignment="1">
      <alignment horizontal="right" vertical="center" wrapText="1"/>
    </xf>
    <xf numFmtId="10" fontId="4" fillId="0" borderId="58" xfId="1" applyNumberFormat="1" applyFont="1" applyFill="1" applyBorder="1" applyAlignment="1">
      <alignment horizontal="right" vertical="center" wrapText="1"/>
    </xf>
    <xf numFmtId="10" fontId="27" fillId="0" borderId="58" xfId="1" applyNumberFormat="1" applyFont="1" applyFill="1" applyBorder="1" applyAlignment="1">
      <alignment horizontal="right" vertical="center"/>
    </xf>
    <xf numFmtId="10" fontId="4" fillId="0" borderId="60" xfId="1" applyNumberFormat="1" applyFont="1" applyFill="1" applyBorder="1" applyAlignment="1">
      <alignment horizontal="right" vertical="center" wrapText="1"/>
    </xf>
    <xf numFmtId="0" fontId="5" fillId="6" borderId="2" xfId="4" applyFont="1" applyFill="1" applyBorder="1" applyAlignment="1" applyProtection="1">
      <alignment horizontal="center"/>
    </xf>
    <xf numFmtId="0" fontId="5" fillId="6" borderId="11" xfId="4" applyFont="1" applyFill="1" applyBorder="1" applyAlignment="1" applyProtection="1">
      <alignment horizontal="center"/>
    </xf>
    <xf numFmtId="10" fontId="27" fillId="6" borderId="11" xfId="1" applyNumberFormat="1" applyFont="1" applyFill="1" applyBorder="1" applyAlignment="1">
      <alignment horizontal="center" vertical="center"/>
    </xf>
    <xf numFmtId="8" fontId="2" fillId="2" borderId="3" xfId="1" applyNumberFormat="1" applyFont="1" applyFill="1" applyBorder="1" applyAlignment="1">
      <alignment horizontal="right" vertical="center" wrapText="1"/>
    </xf>
    <xf numFmtId="0" fontId="3" fillId="6" borderId="35" xfId="1" applyFont="1" applyFill="1" applyBorder="1" applyAlignment="1">
      <alignment horizontal="left" vertical="center"/>
    </xf>
    <xf numFmtId="0" fontId="27" fillId="6" borderId="53" xfId="1" applyFont="1" applyFill="1" applyBorder="1" applyAlignment="1">
      <alignment horizontal="left" vertical="center"/>
    </xf>
    <xf numFmtId="0" fontId="27" fillId="6" borderId="53" xfId="1" applyFont="1" applyFill="1" applyBorder="1" applyAlignment="1">
      <alignment vertical="center"/>
    </xf>
    <xf numFmtId="0" fontId="27" fillId="6" borderId="36" xfId="1" applyFont="1" applyFill="1" applyBorder="1" applyAlignment="1">
      <alignment horizontal="left" vertical="center"/>
    </xf>
    <xf numFmtId="0" fontId="3" fillId="6" borderId="2" xfId="1" applyFont="1" applyFill="1" applyBorder="1" applyAlignment="1">
      <alignment horizontal="left" vertical="center"/>
    </xf>
    <xf numFmtId="0" fontId="27" fillId="6" borderId="2" xfId="1" applyFont="1" applyFill="1" applyBorder="1" applyAlignment="1">
      <alignment horizontal="left" vertical="center"/>
    </xf>
    <xf numFmtId="8" fontId="5" fillId="6" borderId="0" xfId="1" applyNumberFormat="1" applyFill="1"/>
    <xf numFmtId="0" fontId="2" fillId="9" borderId="62" xfId="1" applyFont="1" applyFill="1" applyBorder="1" applyAlignment="1">
      <alignment horizontal="right" vertical="center" wrapText="1"/>
    </xf>
    <xf numFmtId="8" fontId="2" fillId="8" borderId="62" xfId="1" applyNumberFormat="1" applyFont="1" applyFill="1" applyBorder="1" applyAlignment="1">
      <alignment horizontal="right" vertical="center" wrapText="1"/>
    </xf>
    <xf numFmtId="168" fontId="0" fillId="6" borderId="0" xfId="3" applyFont="1" applyFill="1"/>
    <xf numFmtId="0" fontId="2" fillId="9" borderId="1" xfId="1" applyFont="1" applyFill="1" applyBorder="1" applyAlignment="1">
      <alignment horizontal="right" vertical="center" wrapText="1"/>
    </xf>
    <xf numFmtId="0" fontId="2" fillId="9" borderId="2" xfId="1" applyFont="1" applyFill="1" applyBorder="1" applyAlignment="1">
      <alignment horizontal="right" vertical="center" wrapText="1"/>
    </xf>
    <xf numFmtId="0" fontId="2" fillId="9" borderId="4" xfId="1" applyFont="1" applyFill="1" applyBorder="1" applyAlignment="1">
      <alignment horizontal="right" vertical="center" wrapText="1"/>
    </xf>
    <xf numFmtId="0" fontId="4" fillId="0" borderId="41" xfId="1" applyFont="1" applyBorder="1" applyAlignment="1">
      <alignment horizontal="left" vertical="center" wrapText="1"/>
    </xf>
    <xf numFmtId="0" fontId="4" fillId="0" borderId="27" xfId="1" applyFont="1" applyBorder="1" applyAlignment="1">
      <alignment horizontal="left" vertical="center" wrapText="1"/>
    </xf>
    <xf numFmtId="0" fontId="4" fillId="0" borderId="58" xfId="1" applyFont="1" applyBorder="1" applyAlignment="1">
      <alignment horizontal="left" vertical="center" wrapText="1"/>
    </xf>
    <xf numFmtId="8" fontId="27" fillId="0" borderId="63" xfId="1" applyNumberFormat="1" applyFont="1" applyBorder="1" applyAlignment="1">
      <alignment horizontal="right" vertical="center"/>
    </xf>
    <xf numFmtId="0" fontId="27" fillId="0" borderId="27" xfId="1" applyFont="1" applyBorder="1" applyAlignment="1">
      <alignment horizontal="right" vertical="center"/>
    </xf>
    <xf numFmtId="0" fontId="27" fillId="0" borderId="58" xfId="1" applyFont="1" applyBorder="1" applyAlignment="1">
      <alignment horizontal="right" vertical="center"/>
    </xf>
    <xf numFmtId="0" fontId="4" fillId="0" borderId="42" xfId="1" applyFont="1" applyBorder="1" applyAlignment="1">
      <alignment horizontal="left" vertical="center" wrapText="1"/>
    </xf>
    <xf numFmtId="0" fontId="4" fillId="0" borderId="32" xfId="1" applyFont="1" applyBorder="1" applyAlignment="1">
      <alignment horizontal="left" vertical="center" wrapText="1"/>
    </xf>
    <xf numFmtId="0" fontId="4" fillId="0" borderId="60" xfId="1" applyFont="1" applyBorder="1" applyAlignment="1">
      <alignment horizontal="left" vertical="center" wrapText="1"/>
    </xf>
    <xf numFmtId="8" fontId="27" fillId="0" borderId="64" xfId="1" applyNumberFormat="1" applyFont="1" applyBorder="1" applyAlignment="1">
      <alignment horizontal="right" vertical="center"/>
    </xf>
    <xf numFmtId="0" fontId="27" fillId="0" borderId="32" xfId="1" applyFont="1" applyBorder="1" applyAlignment="1">
      <alignment horizontal="right" vertical="center"/>
    </xf>
    <xf numFmtId="0" fontId="27" fillId="0" borderId="60" xfId="1" applyFont="1" applyBorder="1" applyAlignment="1">
      <alignment horizontal="right" vertical="center"/>
    </xf>
    <xf numFmtId="0" fontId="27" fillId="6" borderId="2" xfId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right" vertical="center" wrapText="1"/>
    </xf>
    <xf numFmtId="0" fontId="2" fillId="2" borderId="4" xfId="1" applyFont="1" applyFill="1" applyBorder="1" applyAlignment="1">
      <alignment horizontal="right" vertical="center" wrapText="1"/>
    </xf>
    <xf numFmtId="0" fontId="27" fillId="2" borderId="5" xfId="1" applyFont="1" applyFill="1" applyBorder="1" applyAlignment="1">
      <alignment horizontal="center" vertical="center" wrapText="1"/>
    </xf>
    <xf numFmtId="0" fontId="27" fillId="2" borderId="4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4" fillId="0" borderId="35" xfId="1" applyFont="1" applyFill="1" applyBorder="1" applyAlignment="1">
      <alignment horizontal="left" vertical="center" wrapText="1"/>
    </xf>
    <xf numFmtId="0" fontId="4" fillId="0" borderId="53" xfId="1" applyFont="1" applyFill="1" applyBorder="1" applyAlignment="1">
      <alignment horizontal="left" vertical="center" wrapText="1"/>
    </xf>
    <xf numFmtId="0" fontId="4" fillId="0" borderId="54" xfId="1" applyFont="1" applyFill="1" applyBorder="1" applyAlignment="1">
      <alignment horizontal="left" vertical="center" wrapText="1"/>
    </xf>
    <xf numFmtId="0" fontId="4" fillId="0" borderId="55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56" xfId="1" applyFont="1" applyBorder="1" applyAlignment="1">
      <alignment horizontal="center" vertical="center" wrapText="1"/>
    </xf>
    <xf numFmtId="0" fontId="4" fillId="0" borderId="57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59" xfId="1" applyFont="1" applyBorder="1" applyAlignment="1">
      <alignment horizontal="center" vertical="center" wrapText="1"/>
    </xf>
    <xf numFmtId="0" fontId="4" fillId="0" borderId="61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62" xfId="1" applyFont="1" applyBorder="1" applyAlignment="1">
      <alignment horizontal="center" vertical="center" wrapText="1"/>
    </xf>
    <xf numFmtId="10" fontId="27" fillId="0" borderId="57" xfId="1" applyNumberFormat="1" applyFont="1" applyBorder="1" applyAlignment="1">
      <alignment horizontal="center" vertical="center"/>
    </xf>
    <xf numFmtId="10" fontId="27" fillId="0" borderId="61" xfId="1" applyNumberFormat="1" applyFont="1" applyBorder="1" applyAlignment="1">
      <alignment horizontal="center" vertical="center"/>
    </xf>
    <xf numFmtId="10" fontId="1" fillId="0" borderId="12" xfId="1" applyNumberFormat="1" applyFont="1" applyFill="1" applyBorder="1" applyAlignment="1">
      <alignment horizontal="center" vertical="center"/>
    </xf>
    <xf numFmtId="10" fontId="1" fillId="0" borderId="8" xfId="1" applyNumberFormat="1" applyFont="1" applyFill="1" applyBorder="1" applyAlignment="1">
      <alignment horizontal="center" vertical="center"/>
    </xf>
    <xf numFmtId="10" fontId="1" fillId="0" borderId="10" xfId="1" applyNumberFormat="1" applyFont="1" applyFill="1" applyBorder="1" applyAlignment="1">
      <alignment horizontal="center" vertical="center"/>
    </xf>
    <xf numFmtId="10" fontId="1" fillId="0" borderId="6" xfId="1" applyNumberFormat="1" applyFont="1" applyFill="1" applyBorder="1" applyAlignment="1">
      <alignment horizontal="center" vertical="center"/>
    </xf>
    <xf numFmtId="10" fontId="1" fillId="0" borderId="13" xfId="1" applyNumberFormat="1" applyFont="1" applyFill="1" applyBorder="1" applyAlignment="1">
      <alignment horizontal="center" vertical="center"/>
    </xf>
    <xf numFmtId="10" fontId="1" fillId="0" borderId="9" xfId="1" applyNumberFormat="1" applyFont="1" applyFill="1" applyBorder="1" applyAlignment="1">
      <alignment horizontal="center" vertical="center"/>
    </xf>
    <xf numFmtId="0" fontId="4" fillId="0" borderId="41" xfId="1" applyFont="1" applyFill="1" applyBorder="1" applyAlignment="1">
      <alignment horizontal="left" vertical="center" wrapText="1"/>
    </xf>
    <xf numFmtId="0" fontId="4" fillId="0" borderId="27" xfId="1" applyFont="1" applyFill="1" applyBorder="1" applyAlignment="1">
      <alignment horizontal="left" vertical="center" wrapText="1"/>
    </xf>
    <xf numFmtId="0" fontId="4" fillId="0" borderId="58" xfId="1" applyFont="1" applyFill="1" applyBorder="1" applyAlignment="1">
      <alignment horizontal="left" vertical="center" wrapText="1"/>
    </xf>
    <xf numFmtId="0" fontId="4" fillId="0" borderId="42" xfId="1" applyFont="1" applyFill="1" applyBorder="1" applyAlignment="1">
      <alignment horizontal="left" vertical="center" wrapText="1"/>
    </xf>
    <xf numFmtId="0" fontId="4" fillId="0" borderId="32" xfId="1" applyFont="1" applyFill="1" applyBorder="1" applyAlignment="1">
      <alignment horizontal="left" vertical="center" wrapText="1"/>
    </xf>
    <xf numFmtId="0" fontId="4" fillId="0" borderId="60" xfId="1" applyFont="1" applyFill="1" applyBorder="1" applyAlignment="1">
      <alignment horizontal="left" vertical="center" wrapText="1"/>
    </xf>
    <xf numFmtId="0" fontId="6" fillId="6" borderId="12" xfId="4" applyFont="1" applyFill="1" applyBorder="1" applyAlignment="1" applyProtection="1">
      <alignment horizontal="center"/>
    </xf>
    <xf numFmtId="0" fontId="6" fillId="6" borderId="7" xfId="4" applyFont="1" applyFill="1" applyBorder="1" applyAlignment="1" applyProtection="1">
      <alignment horizontal="center"/>
    </xf>
    <xf numFmtId="0" fontId="6" fillId="6" borderId="8" xfId="4" applyFont="1" applyFill="1" applyBorder="1" applyAlignment="1" applyProtection="1">
      <alignment horizontal="center"/>
    </xf>
    <xf numFmtId="0" fontId="6" fillId="6" borderId="13" xfId="4" applyFont="1" applyFill="1" applyBorder="1" applyAlignment="1" applyProtection="1">
      <alignment horizontal="center"/>
    </xf>
    <xf numFmtId="0" fontId="6" fillId="6" borderId="11" xfId="4" applyFont="1" applyFill="1" applyBorder="1" applyAlignment="1" applyProtection="1">
      <alignment horizontal="center"/>
    </xf>
    <xf numFmtId="0" fontId="6" fillId="6" borderId="9" xfId="4" applyFont="1" applyFill="1" applyBorder="1" applyAlignment="1" applyProtection="1">
      <alignment horizontal="center"/>
    </xf>
    <xf numFmtId="0" fontId="3" fillId="0" borderId="22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left" vertical="center" wrapText="1"/>
    </xf>
    <xf numFmtId="44" fontId="2" fillId="2" borderId="5" xfId="2" applyFont="1" applyFill="1" applyBorder="1" applyAlignment="1">
      <alignment horizontal="center" vertical="center" wrapText="1"/>
    </xf>
    <xf numFmtId="44" fontId="2" fillId="2" borderId="3" xfId="2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center" vertical="center"/>
    </xf>
    <xf numFmtId="0" fontId="2" fillId="8" borderId="2" xfId="1" applyFont="1" applyFill="1" applyBorder="1" applyAlignment="1">
      <alignment horizontal="center" vertical="center"/>
    </xf>
    <xf numFmtId="0" fontId="2" fillId="8" borderId="3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3" fillId="6" borderId="35" xfId="1" applyFont="1" applyFill="1" applyBorder="1" applyAlignment="1">
      <alignment horizontal="center" vertical="center"/>
    </xf>
    <xf numFmtId="0" fontId="3" fillId="6" borderId="53" xfId="1" applyFont="1" applyFill="1" applyBorder="1" applyAlignment="1">
      <alignment horizontal="center" vertical="center"/>
    </xf>
    <xf numFmtId="0" fontId="3" fillId="6" borderId="36" xfId="1" applyFont="1" applyFill="1" applyBorder="1" applyAlignment="1">
      <alignment horizontal="center" vertical="center"/>
    </xf>
    <xf numFmtId="0" fontId="4" fillId="0" borderId="20" xfId="1" applyFont="1" applyBorder="1" applyAlignment="1">
      <alignment horizontal="left" vertical="center" wrapText="1"/>
    </xf>
    <xf numFmtId="0" fontId="4" fillId="0" borderId="15" xfId="1" applyFont="1" applyBorder="1" applyAlignment="1">
      <alignment horizontal="left" vertical="center" wrapText="1"/>
    </xf>
    <xf numFmtId="44" fontId="27" fillId="6" borderId="17" xfId="2" applyFont="1" applyFill="1" applyBorder="1" applyAlignment="1">
      <alignment horizontal="center" vertical="center"/>
    </xf>
    <xf numFmtId="44" fontId="27" fillId="6" borderId="37" xfId="2" applyFont="1" applyFill="1" applyBorder="1" applyAlignment="1">
      <alignment horizontal="center" vertical="center"/>
    </xf>
    <xf numFmtId="0" fontId="27" fillId="6" borderId="35" xfId="1" applyFont="1" applyFill="1" applyBorder="1" applyAlignment="1">
      <alignment horizontal="center" vertical="center"/>
    </xf>
    <xf numFmtId="0" fontId="27" fillId="6" borderId="53" xfId="1" applyFont="1" applyFill="1" applyBorder="1" applyAlignment="1">
      <alignment horizontal="center" vertical="center"/>
    </xf>
    <xf numFmtId="0" fontId="27" fillId="6" borderId="36" xfId="1" applyFont="1" applyFill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168" fontId="4" fillId="0" borderId="17" xfId="3" applyFont="1" applyFill="1" applyBorder="1" applyAlignment="1">
      <alignment horizontal="center" vertical="center" wrapText="1"/>
    </xf>
    <xf numFmtId="168" fontId="4" fillId="0" borderId="37" xfId="3" applyFont="1" applyFill="1" applyBorder="1" applyAlignment="1">
      <alignment horizontal="center" vertical="center" wrapText="1"/>
    </xf>
    <xf numFmtId="0" fontId="3" fillId="6" borderId="22" xfId="1" applyFont="1" applyFill="1" applyBorder="1" applyAlignment="1">
      <alignment horizontal="center" vertical="center"/>
    </xf>
    <xf numFmtId="0" fontId="3" fillId="6" borderId="26" xfId="1" applyFont="1" applyFill="1" applyBorder="1" applyAlignment="1">
      <alignment horizontal="center" vertical="center"/>
    </xf>
    <xf numFmtId="0" fontId="3" fillId="6" borderId="23" xfId="1" applyFont="1" applyFill="1" applyBorder="1" applyAlignment="1">
      <alignment horizontal="center" vertical="center"/>
    </xf>
    <xf numFmtId="44" fontId="2" fillId="2" borderId="2" xfId="2" applyFont="1" applyFill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 wrapText="1"/>
    </xf>
    <xf numFmtId="44" fontId="4" fillId="0" borderId="15" xfId="2" applyFont="1" applyFill="1" applyBorder="1" applyAlignment="1">
      <alignment horizontal="center" vertical="center" wrapText="1"/>
    </xf>
    <xf numFmtId="44" fontId="4" fillId="0" borderId="15" xfId="2" applyFont="1" applyBorder="1" applyAlignment="1">
      <alignment horizontal="center" vertical="center" wrapText="1"/>
    </xf>
    <xf numFmtId="44" fontId="4" fillId="0" borderId="21" xfId="2" applyFont="1" applyBorder="1" applyAlignment="1">
      <alignment horizontal="center" vertical="center" wrapText="1"/>
    </xf>
    <xf numFmtId="0" fontId="4" fillId="0" borderId="20" xfId="1" applyFont="1" applyBorder="1" applyAlignment="1">
      <alignment horizontal="left" vertical="center"/>
    </xf>
    <xf numFmtId="0" fontId="4" fillId="0" borderId="15" xfId="1" applyFont="1" applyBorder="1" applyAlignment="1">
      <alignment horizontal="left" vertical="center"/>
    </xf>
    <xf numFmtId="0" fontId="4" fillId="0" borderId="20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37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44" fontId="2" fillId="2" borderId="1" xfId="2" applyFont="1" applyFill="1" applyBorder="1" applyAlignment="1">
      <alignment horizontal="center" vertical="center" wrapText="1"/>
    </xf>
    <xf numFmtId="0" fontId="3" fillId="0" borderId="38" xfId="1" applyFont="1" applyBorder="1" applyAlignment="1">
      <alignment horizontal="center" vertical="center"/>
    </xf>
    <xf numFmtId="0" fontId="3" fillId="0" borderId="33" xfId="1" applyFont="1" applyBorder="1" applyAlignment="1">
      <alignment horizontal="center" vertical="center"/>
    </xf>
    <xf numFmtId="0" fontId="3" fillId="0" borderId="39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6" borderId="42" xfId="0" applyFont="1" applyFill="1" applyBorder="1" applyAlignment="1">
      <alignment horizontal="center" vertical="center" wrapText="1"/>
    </xf>
    <xf numFmtId="0" fontId="10" fillId="6" borderId="32" xfId="0" applyFont="1" applyFill="1" applyBorder="1" applyAlignment="1">
      <alignment horizontal="center" vertical="center" wrapText="1"/>
    </xf>
    <xf numFmtId="0" fontId="10" fillId="6" borderId="43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29" xfId="1" applyFont="1" applyFill="1" applyBorder="1" applyAlignment="1">
      <alignment horizontal="center" vertical="center" wrapText="1"/>
    </xf>
    <xf numFmtId="0" fontId="10" fillId="0" borderId="46" xfId="1" applyFont="1" applyFill="1" applyBorder="1" applyAlignment="1">
      <alignment horizontal="center" vertical="center" wrapText="1"/>
    </xf>
    <xf numFmtId="0" fontId="10" fillId="0" borderId="25" xfId="1" applyFont="1" applyFill="1" applyBorder="1" applyAlignment="1">
      <alignment horizontal="center" vertical="center" wrapText="1"/>
    </xf>
    <xf numFmtId="0" fontId="11" fillId="0" borderId="44" xfId="1" applyFont="1" applyFill="1" applyBorder="1" applyAlignment="1">
      <alignment horizontal="left" vertical="center" wrapText="1"/>
    </xf>
    <xf numFmtId="0" fontId="11" fillId="0" borderId="45" xfId="1" applyFont="1" applyFill="1" applyBorder="1" applyAlignment="1">
      <alignment horizontal="left" vertical="center" wrapText="1"/>
    </xf>
    <xf numFmtId="0" fontId="11" fillId="0" borderId="16" xfId="1" applyFont="1" applyFill="1" applyBorder="1" applyAlignment="1">
      <alignment horizontal="left" vertical="center" wrapText="1"/>
    </xf>
    <xf numFmtId="0" fontId="11" fillId="0" borderId="30" xfId="1" applyFont="1" applyFill="1" applyBorder="1" applyAlignment="1">
      <alignment horizontal="center" vertical="center" wrapText="1"/>
    </xf>
    <xf numFmtId="0" fontId="11" fillId="0" borderId="47" xfId="1" applyFont="1" applyFill="1" applyBorder="1" applyAlignment="1">
      <alignment horizontal="center" vertical="center" wrapText="1"/>
    </xf>
    <xf numFmtId="0" fontId="11" fillId="0" borderId="24" xfId="1" applyFont="1" applyFill="1" applyBorder="1" applyAlignment="1">
      <alignment horizontal="center" vertical="center" wrapText="1"/>
    </xf>
    <xf numFmtId="0" fontId="10" fillId="0" borderId="52" xfId="1" applyFont="1" applyFill="1" applyBorder="1" applyAlignment="1">
      <alignment horizontal="center" vertical="center" wrapText="1"/>
    </xf>
    <xf numFmtId="0" fontId="11" fillId="0" borderId="31" xfId="1" applyFont="1" applyFill="1" applyBorder="1" applyAlignment="1">
      <alignment horizontal="left" vertical="center" wrapText="1"/>
    </xf>
    <xf numFmtId="0" fontId="11" fillId="0" borderId="49" xfId="1" applyFont="1" applyFill="1" applyBorder="1" applyAlignment="1">
      <alignment horizontal="center" vertical="center" wrapText="1"/>
    </xf>
    <xf numFmtId="0" fontId="10" fillId="0" borderId="51" xfId="1" applyFont="1" applyFill="1" applyBorder="1" applyAlignment="1">
      <alignment horizontal="center" vertical="center" wrapText="1"/>
    </xf>
    <xf numFmtId="0" fontId="11" fillId="0" borderId="50" xfId="1" applyFont="1" applyFill="1" applyBorder="1" applyAlignment="1">
      <alignment horizontal="left" vertical="center" wrapText="1"/>
    </xf>
    <xf numFmtId="0" fontId="11" fillId="0" borderId="48" xfId="1" applyFont="1" applyFill="1" applyBorder="1" applyAlignment="1">
      <alignment horizontal="center" vertical="center" wrapText="1"/>
    </xf>
    <xf numFmtId="0" fontId="22" fillId="0" borderId="29" xfId="1" applyFont="1" applyFill="1" applyBorder="1" applyAlignment="1">
      <alignment horizontal="center" vertical="center"/>
    </xf>
    <xf numFmtId="0" fontId="22" fillId="0" borderId="46" xfId="1" applyFont="1" applyFill="1" applyBorder="1" applyAlignment="1">
      <alignment horizontal="center" vertical="center"/>
    </xf>
    <xf numFmtId="0" fontId="22" fillId="0" borderId="25" xfId="1" applyFont="1" applyFill="1" applyBorder="1" applyAlignment="1">
      <alignment horizontal="center" vertical="center"/>
    </xf>
    <xf numFmtId="0" fontId="23" fillId="0" borderId="44" xfId="1" applyFont="1" applyFill="1" applyBorder="1" applyAlignment="1">
      <alignment horizontal="left" vertical="center" wrapText="1"/>
    </xf>
    <xf numFmtId="0" fontId="23" fillId="0" borderId="45" xfId="1" applyFont="1" applyFill="1" applyBorder="1" applyAlignment="1">
      <alignment horizontal="left" vertical="center" wrapText="1"/>
    </xf>
    <xf numFmtId="0" fontId="23" fillId="0" borderId="16" xfId="1" applyFont="1" applyFill="1" applyBorder="1" applyAlignment="1">
      <alignment horizontal="left" vertical="center" wrapText="1"/>
    </xf>
    <xf numFmtId="0" fontId="23" fillId="0" borderId="30" xfId="1" applyFont="1" applyFill="1" applyBorder="1" applyAlignment="1">
      <alignment horizontal="center" vertical="center"/>
    </xf>
    <xf numFmtId="0" fontId="23" fillId="0" borderId="47" xfId="1" applyFont="1" applyFill="1" applyBorder="1" applyAlignment="1">
      <alignment horizontal="center" vertical="center"/>
    </xf>
    <xf numFmtId="0" fontId="23" fillId="0" borderId="24" xfId="1" applyFont="1" applyFill="1" applyBorder="1" applyAlignment="1">
      <alignment horizontal="center" vertical="center"/>
    </xf>
    <xf numFmtId="0" fontId="23" fillId="0" borderId="44" xfId="1" applyFont="1" applyFill="1" applyBorder="1" applyAlignment="1">
      <alignment horizontal="left" vertical="center"/>
    </xf>
    <xf numFmtId="0" fontId="23" fillId="0" borderId="45" xfId="1" applyFont="1" applyFill="1" applyBorder="1" applyAlignment="1">
      <alignment horizontal="left" vertical="center"/>
    </xf>
    <xf numFmtId="0" fontId="23" fillId="0" borderId="16" xfId="1" applyFont="1" applyFill="1" applyBorder="1" applyAlignment="1">
      <alignment horizontal="left" vertical="center"/>
    </xf>
    <xf numFmtId="0" fontId="17" fillId="0" borderId="12" xfId="1" applyFont="1" applyBorder="1" applyAlignment="1">
      <alignment horizontal="center" vertical="center"/>
    </xf>
    <xf numFmtId="0" fontId="17" fillId="0" borderId="7" xfId="1" applyFont="1" applyBorder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0" fontId="17" fillId="0" borderId="10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7" fillId="0" borderId="6" xfId="1" applyFont="1" applyBorder="1" applyAlignment="1">
      <alignment horizontal="center" vertical="center"/>
    </xf>
    <xf numFmtId="0" fontId="17" fillId="0" borderId="38" xfId="1" applyFont="1" applyBorder="1" applyAlignment="1">
      <alignment horizontal="center" vertical="center"/>
    </xf>
    <xf numFmtId="0" fontId="17" fillId="0" borderId="33" xfId="1" applyFont="1" applyBorder="1" applyAlignment="1">
      <alignment horizontal="center" vertical="center"/>
    </xf>
    <xf numFmtId="0" fontId="17" fillId="0" borderId="39" xfId="1" applyFont="1" applyBorder="1" applyAlignment="1">
      <alignment horizontal="center" vertical="center"/>
    </xf>
    <xf numFmtId="0" fontId="18" fillId="0" borderId="41" xfId="1" applyFont="1" applyBorder="1" applyAlignment="1">
      <alignment horizontal="center" vertical="center"/>
    </xf>
    <xf numFmtId="0" fontId="18" fillId="0" borderId="27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/>
    </xf>
    <xf numFmtId="0" fontId="19" fillId="2" borderId="35" xfId="0" applyFont="1" applyFill="1" applyBorder="1" applyAlignment="1">
      <alignment horizontal="left" vertical="center" wrapText="1"/>
    </xf>
    <xf numFmtId="0" fontId="19" fillId="2" borderId="36" xfId="0" applyFont="1" applyFill="1" applyBorder="1" applyAlignment="1">
      <alignment horizontal="left" vertical="center" wrapText="1"/>
    </xf>
    <xf numFmtId="164" fontId="14" fillId="2" borderId="1" xfId="1" applyNumberFormat="1" applyFont="1" applyFill="1" applyBorder="1" applyAlignment="1">
      <alignment horizontal="left" vertical="center"/>
    </xf>
    <xf numFmtId="164" fontId="14" fillId="2" borderId="3" xfId="1" applyNumberFormat="1" applyFont="1" applyFill="1" applyBorder="1" applyAlignment="1">
      <alignment horizontal="left" vertical="center"/>
    </xf>
    <xf numFmtId="0" fontId="22" fillId="0" borderId="52" xfId="1" applyFont="1" applyFill="1" applyBorder="1" applyAlignment="1">
      <alignment horizontal="center" vertical="center"/>
    </xf>
    <xf numFmtId="0" fontId="23" fillId="0" borderId="31" xfId="1" applyFont="1" applyFill="1" applyBorder="1" applyAlignment="1">
      <alignment horizontal="left" vertical="center" wrapText="1"/>
    </xf>
    <xf numFmtId="0" fontId="23" fillId="0" borderId="49" xfId="1" applyFont="1" applyFill="1" applyBorder="1" applyAlignment="1">
      <alignment horizontal="center" vertical="center"/>
    </xf>
    <xf numFmtId="0" fontId="22" fillId="0" borderId="51" xfId="1" applyFont="1" applyFill="1" applyBorder="1" applyAlignment="1">
      <alignment horizontal="center" vertical="center"/>
    </xf>
    <xf numFmtId="0" fontId="23" fillId="0" borderId="50" xfId="1" applyFont="1" applyFill="1" applyBorder="1" applyAlignment="1">
      <alignment horizontal="left" vertical="center" wrapText="1"/>
    </xf>
    <xf numFmtId="0" fontId="23" fillId="0" borderId="48" xfId="1" applyFont="1" applyFill="1" applyBorder="1" applyAlignment="1">
      <alignment horizontal="center" vertical="center"/>
    </xf>
    <xf numFmtId="0" fontId="23" fillId="0" borderId="50" xfId="1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7">
    <cellStyle name="Moeda" xfId="2" builtinId="4"/>
    <cellStyle name="Moeda 2" xfId="3"/>
    <cellStyle name="Normal" xfId="0" builtinId="0"/>
    <cellStyle name="Normal 2" xfId="1"/>
    <cellStyle name="Normal 2 2" xfId="4"/>
    <cellStyle name="Normal 3" xfId="6"/>
    <cellStyle name="Porcentagem 2" xfId="5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REN/CEB%20e%20EL&#201;TRICA/PROJETO%20B&#193;SICO/Setor%20de%20Multiplas%20atividades%20do%20Gama/SETOR%20DE%20MULTIPLAS%20ATIVIDADES%20DO%20GAM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EREN/CEB%20e%20EL&#201;TRICA/PROJETO%20B&#193;SICO/Noroeste/PB-NW-003-(510,%20304,%20110,%20107)/OR&#199;AMENTO_TOTAL_PB-NW-0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ão de obra Desativação"/>
      <sheetName val="Material Desativação"/>
      <sheetName val="Mão de obra Implantação"/>
      <sheetName val="Material Implantação"/>
      <sheetName val="Plan1"/>
    </sheetNames>
    <sheetDataSet>
      <sheetData sheetId="0"/>
      <sheetData sheetId="1"/>
      <sheetData sheetId="2"/>
      <sheetData sheetId="3"/>
      <sheetData sheetId="4">
        <row r="1">
          <cell r="A1">
            <v>11015018</v>
          </cell>
          <cell r="B1">
            <v>12</v>
          </cell>
          <cell r="C1" t="str">
            <v>UN</v>
          </cell>
          <cell r="D1" t="str">
            <v>ELO FUSIVEL PARA DISTRIBUICAO DE 15KV, TIPO H 1A, CONFORME NTD 3.36 DE JUNHO/2006</v>
          </cell>
        </row>
        <row r="2">
          <cell r="A2">
            <v>11015019</v>
          </cell>
          <cell r="B2">
            <v>43</v>
          </cell>
          <cell r="C2" t="str">
            <v>UN</v>
          </cell>
          <cell r="D2" t="str">
            <v>ELO FUSIVEL PARA DISTRIBUICAO DE 15KV, TIPO H 3A, CONFORME NTD 3.36 DE JUNHO/2006</v>
          </cell>
        </row>
        <row r="3">
          <cell r="A3">
            <v>11015020</v>
          </cell>
          <cell r="B3">
            <v>58</v>
          </cell>
          <cell r="C3" t="str">
            <v>UN</v>
          </cell>
          <cell r="D3" t="str">
            <v xml:space="preserve">ELO FUSIVEL PARA DISTRIBUICAO DE 15KV, TIPO H 5A, CONFORME NTD 3.36 DE JUNHO/2006
</v>
          </cell>
        </row>
        <row r="4">
          <cell r="A4">
            <v>11015021</v>
          </cell>
          <cell r="B4">
            <v>47</v>
          </cell>
          <cell r="C4" t="str">
            <v>UN</v>
          </cell>
          <cell r="D4" t="str">
            <v>ELO FUSIVEL PARA DISTRIBUICAO DE 15KV, TIPO K 6A, GRUPO A,CONFORME NTD 3.36 DE JUNHO/2006</v>
          </cell>
        </row>
        <row r="5">
          <cell r="A5">
            <v>11015022</v>
          </cell>
          <cell r="B5">
            <v>27</v>
          </cell>
          <cell r="C5" t="str">
            <v>UN</v>
          </cell>
          <cell r="D5" t="str">
            <v>ELO FUSIVEL PARA DISTRIBUICAO DE 15KV, TIPO K 10A, GRUPO A, CONFORME NTD 3.36 DE JUNHO/2006</v>
          </cell>
        </row>
        <row r="6">
          <cell r="A6">
            <v>11015032</v>
          </cell>
          <cell r="B6">
            <v>31</v>
          </cell>
          <cell r="C6" t="str">
            <v>UN</v>
          </cell>
          <cell r="D6" t="str">
            <v>ELO FUSIVEL PARA DISTRIBUICAO DE 15KV, TIPO H 2A, CONFORME NTD 3.36 DE JUNHO/2006</v>
          </cell>
        </row>
        <row r="7">
          <cell r="A7">
            <v>11015033</v>
          </cell>
          <cell r="B7">
            <v>22</v>
          </cell>
          <cell r="C7" t="str">
            <v>UN</v>
          </cell>
          <cell r="D7" t="str">
            <v>ELO FUSIVEL PARA DISTRIBUICAO DE 15KV, TIPO K  8A, GRUPO B, CONFORME NTD 3.36 DE JUNHO/2006</v>
          </cell>
        </row>
        <row r="8">
          <cell r="A8">
            <v>12014005</v>
          </cell>
          <cell r="B8">
            <v>56</v>
          </cell>
          <cell r="C8" t="str">
            <v>UN</v>
          </cell>
          <cell r="D8" t="str">
            <v>CHAVE SECCIONADORA UNIPOLAR, 15  KV, 400A,C/GANCHO LOAD-BUSTER</v>
          </cell>
        </row>
        <row r="9">
          <cell r="A9">
            <v>12016008</v>
          </cell>
          <cell r="B9">
            <v>329</v>
          </cell>
          <cell r="C9" t="str">
            <v>UN</v>
          </cell>
          <cell r="D9" t="str">
            <v>CHAVE  FUS.15KV  100A TRIF MAN</v>
          </cell>
        </row>
        <row r="10">
          <cell r="A10">
            <v>12050009</v>
          </cell>
          <cell r="B10">
            <v>315</v>
          </cell>
          <cell r="C10" t="str">
            <v>UN</v>
          </cell>
          <cell r="D10" t="str">
            <v>Pára-raios de RDA 15 kV</v>
          </cell>
        </row>
        <row r="11">
          <cell r="A11">
            <v>14020011</v>
          </cell>
          <cell r="B11">
            <v>4</v>
          </cell>
          <cell r="C11" t="str">
            <v>UN</v>
          </cell>
          <cell r="D11" t="str">
            <v>TRANSFORMADOR DISTRIBUICAO, MONOFASICO,  5KVA,CONF.NTD 3.01</v>
          </cell>
        </row>
        <row r="12">
          <cell r="A12">
            <v>14020012</v>
          </cell>
          <cell r="B12">
            <v>12</v>
          </cell>
          <cell r="C12" t="str">
            <v>UN</v>
          </cell>
          <cell r="D12" t="str">
            <v>TRANSFORMADOR DISTRIBUICAO, MONOFASICO, 10KVA,CONFORME ESPECIFICAÃ├O NTD 3.01 - 3 (TERCEIRA) REVIS├O DE AGOSTO/2011</v>
          </cell>
        </row>
        <row r="13">
          <cell r="A13">
            <v>14020013</v>
          </cell>
          <cell r="B13">
            <v>15</v>
          </cell>
          <cell r="C13" t="str">
            <v>UN</v>
          </cell>
          <cell r="D13" t="str">
            <v>TRANSFORMADOR DISTRIBUICAO, MONOFASICO, 15KVA,CONF.NTD 3.01</v>
          </cell>
        </row>
        <row r="14">
          <cell r="A14">
            <v>14020014</v>
          </cell>
          <cell r="B14">
            <v>10</v>
          </cell>
          <cell r="C14" t="str">
            <v>UN</v>
          </cell>
          <cell r="D14" t="str">
            <v>TRANSFORMADOR DISTRIBUICAO, MONOFASICO, 25KVA,CONF.NTD 3.01</v>
          </cell>
        </row>
        <row r="15">
          <cell r="A15">
            <v>14020015</v>
          </cell>
          <cell r="B15">
            <v>9</v>
          </cell>
          <cell r="C15" t="str">
            <v>UN</v>
          </cell>
          <cell r="D15" t="str">
            <v>TRANSFORMADOR DISTRIBUICAO, MONOFASICO,37.5KVA,CONF.NTD 3.01</v>
          </cell>
        </row>
        <row r="16">
          <cell r="A16">
            <v>14020016</v>
          </cell>
          <cell r="B16">
            <v>3</v>
          </cell>
          <cell r="C16" t="str">
            <v>UN</v>
          </cell>
          <cell r="D16" t="str">
            <v>TRANSFORMADOR DISTRIBUICAO TRIFASICO, 15KVA,CONF.NTD 3.01</v>
          </cell>
        </row>
        <row r="17">
          <cell r="A17">
            <v>14020018</v>
          </cell>
          <cell r="B17">
            <v>7</v>
          </cell>
          <cell r="C17" t="str">
            <v>UN</v>
          </cell>
          <cell r="D17" t="str">
            <v>TRANSFORMADOR DISTRIBUICAO TRIFASICO, 30KVA,CONFORME ESPECIFICAÃ├O NTD 3.01 - 3 (TERCEIRA) REVIS├O DE AGOSTO/2011</v>
          </cell>
        </row>
        <row r="18">
          <cell r="A18">
            <v>14020019</v>
          </cell>
          <cell r="B18">
            <v>10</v>
          </cell>
          <cell r="C18" t="str">
            <v>UN</v>
          </cell>
          <cell r="D18" t="str">
            <v>TRANSFORMADOR DISTRIBUICAO TRIFASICO, 45KVA,CONF.NTD 3.01</v>
          </cell>
        </row>
        <row r="19">
          <cell r="A19">
            <v>14020020</v>
          </cell>
          <cell r="B19">
            <v>19</v>
          </cell>
          <cell r="C19" t="str">
            <v>UN</v>
          </cell>
          <cell r="D19" t="str">
            <v>TRANSFORMADOR DISTRIBUICAO TRIFASICO, 75KVA,CONF.NTD 3.01</v>
          </cell>
        </row>
        <row r="20">
          <cell r="A20">
            <v>14020021</v>
          </cell>
          <cell r="B20">
            <v>13</v>
          </cell>
          <cell r="C20" t="str">
            <v>UN</v>
          </cell>
          <cell r="D20" t="str">
            <v>TRANSFORMADOR DISTRIBUICAO TRIFASICO,112,5KVA,CONF.NTD 3.01</v>
          </cell>
        </row>
        <row r="21">
          <cell r="A21">
            <v>14020022</v>
          </cell>
          <cell r="B21">
            <v>8</v>
          </cell>
          <cell r="C21" t="str">
            <v>UN</v>
          </cell>
          <cell r="D21" t="str">
            <v>TRANSFORMADOR DISTRIBUICAO TRIFASICO, 150KVA, CONF.NTD 3.01</v>
          </cell>
        </row>
        <row r="22">
          <cell r="A22">
            <v>14020024</v>
          </cell>
          <cell r="B22">
            <v>9</v>
          </cell>
          <cell r="C22" t="str">
            <v>UN</v>
          </cell>
          <cell r="D22" t="str">
            <v>TRANSFORMADOR DISTRIBUICAO TRIFASICO,225KVA,CONF.NTD 3.01</v>
          </cell>
        </row>
        <row r="23">
          <cell r="A23">
            <v>14020059</v>
          </cell>
          <cell r="B23">
            <v>4</v>
          </cell>
          <cell r="C23" t="str">
            <v>UM</v>
          </cell>
          <cell r="D23" t="str">
            <v>TRANSFORMADOR DE DISTRIBUIAO PARA REDE AEREA DE 300 KVA,CONFORME ESPECIFICAÃ├O NTD 3.01 - 5 (QUINTA) REVIS├O DEZEMBRO - 2011</v>
          </cell>
        </row>
        <row r="24">
          <cell r="A24">
            <v>21050002</v>
          </cell>
          <cell r="B24">
            <v>27</v>
          </cell>
          <cell r="C24" t="str">
            <v>UN</v>
          </cell>
          <cell r="D24" t="str">
            <v>POSTE CONCRETO ARMADO,CIRCULAR, 9  M/150KGF.</v>
          </cell>
        </row>
        <row r="25">
          <cell r="A25">
            <v>21050003</v>
          </cell>
          <cell r="B25">
            <v>38</v>
          </cell>
          <cell r="C25" t="str">
            <v>UN</v>
          </cell>
          <cell r="D25" t="str">
            <v>POSTE CONCRETO ARMADO,CIRCULAR, 9  M/300KGF.</v>
          </cell>
        </row>
        <row r="26">
          <cell r="A26">
            <v>21050006</v>
          </cell>
          <cell r="B26">
            <v>26</v>
          </cell>
          <cell r="C26" t="str">
            <v>UN</v>
          </cell>
          <cell r="D26" t="str">
            <v>POSTE CONCRETO ARMADO,CIRCULAR, 9  M/600KGF.</v>
          </cell>
        </row>
        <row r="27">
          <cell r="A27">
            <v>21050007</v>
          </cell>
          <cell r="B27">
            <v>4</v>
          </cell>
          <cell r="C27" t="str">
            <v>UN</v>
          </cell>
          <cell r="D27" t="str">
            <v>POSTE CONCRETO ARMADO,CIRCULAR,12  M/1500KGF</v>
          </cell>
        </row>
        <row r="28">
          <cell r="A28">
            <v>21050009</v>
          </cell>
          <cell r="B28">
            <v>77</v>
          </cell>
          <cell r="C28" t="str">
            <v>UN</v>
          </cell>
          <cell r="D28" t="str">
            <v>POSTE CONCRETO ARMADO,CIRCULAR,11  M/300KGF.</v>
          </cell>
        </row>
        <row r="29">
          <cell r="A29">
            <v>21050010</v>
          </cell>
          <cell r="B29">
            <v>103</v>
          </cell>
          <cell r="C29" t="str">
            <v>UN</v>
          </cell>
          <cell r="D29" t="str">
            <v>POSTE CONCRETO ARMADO,CIRCULAR,11  M/600KGF.</v>
          </cell>
        </row>
        <row r="30">
          <cell r="A30">
            <v>21050011</v>
          </cell>
          <cell r="B30">
            <v>10</v>
          </cell>
          <cell r="C30" t="str">
            <v>UN</v>
          </cell>
          <cell r="D30" t="str">
            <v>POSTE CONCRETO ARMADO,CIRCULAR,11  M/1000KGF.</v>
          </cell>
        </row>
        <row r="31">
          <cell r="A31">
            <v>21050012</v>
          </cell>
          <cell r="B31">
            <v>3</v>
          </cell>
          <cell r="C31" t="str">
            <v>UN</v>
          </cell>
          <cell r="D31" t="str">
            <v>POSTE CONCRETO ARMADO,CIRCULAR,  11M/1500KGF</v>
          </cell>
        </row>
        <row r="32">
          <cell r="A32">
            <v>21050014</v>
          </cell>
          <cell r="B32">
            <v>11</v>
          </cell>
          <cell r="C32" t="str">
            <v>UN</v>
          </cell>
          <cell r="D32" t="str">
            <v>POSTE CONCRETO ARMADO,CIRCULAR,12  M/300KGF.</v>
          </cell>
        </row>
        <row r="33">
          <cell r="A33">
            <v>21050015</v>
          </cell>
          <cell r="B33">
            <v>20</v>
          </cell>
          <cell r="C33" t="str">
            <v>UN</v>
          </cell>
          <cell r="D33" t="str">
            <v>POSTE CONCRETO ARMADO,CIRCULAR,12  M/600KGF.</v>
          </cell>
        </row>
        <row r="34">
          <cell r="A34">
            <v>21050016</v>
          </cell>
          <cell r="B34">
            <v>7</v>
          </cell>
          <cell r="C34" t="str">
            <v>UN</v>
          </cell>
          <cell r="D34" t="str">
            <v>POSTE CONCRETO ARMADO,CIRCULAR,12  M/1000KGF.</v>
          </cell>
        </row>
        <row r="35">
          <cell r="A35">
            <v>21050021</v>
          </cell>
          <cell r="B35">
            <v>1</v>
          </cell>
          <cell r="C35" t="str">
            <v>UN</v>
          </cell>
          <cell r="D35" t="str">
            <v>POSTE CONCRETO ARMADO, CIRCULAR,13  M /  600KGF</v>
          </cell>
        </row>
        <row r="36">
          <cell r="A36">
            <v>21050022</v>
          </cell>
          <cell r="B36">
            <v>1</v>
          </cell>
          <cell r="C36" t="str">
            <v>UN</v>
          </cell>
          <cell r="D36" t="str">
            <v>POSTE CONCRETO ARMADO, CIRCULAR,13  M /  1000KGF</v>
          </cell>
        </row>
        <row r="37">
          <cell r="A37">
            <v>21050023</v>
          </cell>
          <cell r="B37">
            <v>2</v>
          </cell>
          <cell r="C37" t="str">
            <v>UN</v>
          </cell>
          <cell r="D37" t="str">
            <v>POSTE CONCRETO ARMADO, CIRCULAR,13  M /  2000KGF</v>
          </cell>
        </row>
        <row r="38">
          <cell r="A38">
            <v>21055002</v>
          </cell>
          <cell r="B38">
            <v>90</v>
          </cell>
          <cell r="C38" t="str">
            <v>UN</v>
          </cell>
          <cell r="D38" t="str">
            <v>POSTE CONCRETO ARMADO,DUPLO T, TIPO D, 9  M/150 KGF.</v>
          </cell>
        </row>
        <row r="39">
          <cell r="A39">
            <v>21055003</v>
          </cell>
          <cell r="B39">
            <v>50</v>
          </cell>
          <cell r="C39" t="str">
            <v>UN</v>
          </cell>
          <cell r="D39" t="str">
            <v>POSTE CONCRETO ARMADO,DUPLO T, TIPO B,10  M/300 KGF.</v>
          </cell>
        </row>
        <row r="40">
          <cell r="A40">
            <v>21055004</v>
          </cell>
          <cell r="B40">
            <v>6</v>
          </cell>
          <cell r="C40" t="str">
            <v>UN</v>
          </cell>
          <cell r="D40" t="str">
            <v>POSTE CONCRETO ARMADO,DUPLO T, TIPO B,10  M/600 KGF.</v>
          </cell>
        </row>
        <row r="41">
          <cell r="A41">
            <v>21055005</v>
          </cell>
          <cell r="B41">
            <v>2</v>
          </cell>
          <cell r="C41" t="str">
            <v>UN</v>
          </cell>
          <cell r="D41" t="str">
            <v>POSTE CONCRETO ARMADO,DUPLO T, TIPO B,12  M/300 KGF.</v>
          </cell>
        </row>
        <row r="42">
          <cell r="A42">
            <v>21055007</v>
          </cell>
          <cell r="B42">
            <v>63</v>
          </cell>
          <cell r="C42" t="str">
            <v>UN</v>
          </cell>
          <cell r="D42" t="str">
            <v>POSTE CONCRETO ARMADO,DUPLO T, TIPO B, 9  M/300 KGF.</v>
          </cell>
        </row>
        <row r="43">
          <cell r="A43">
            <v>21055009</v>
          </cell>
          <cell r="B43">
            <v>12</v>
          </cell>
          <cell r="C43" t="str">
            <v>UN</v>
          </cell>
          <cell r="D43" t="str">
            <v>POSTE CONCRETO ARMADO,DUPLO T, TIPO B, 9  M/600 KGF.</v>
          </cell>
        </row>
        <row r="44">
          <cell r="A44">
            <v>21055011</v>
          </cell>
          <cell r="B44">
            <v>58</v>
          </cell>
          <cell r="C44" t="str">
            <v>UN</v>
          </cell>
          <cell r="D44" t="str">
            <v>POSTE CONCRETO ARMADO,DUPLO T, TIPO D,10  M/150 KGF.</v>
          </cell>
        </row>
        <row r="45">
          <cell r="A45">
            <v>21055014</v>
          </cell>
          <cell r="B45">
            <v>120</v>
          </cell>
          <cell r="C45" t="str">
            <v>UN</v>
          </cell>
          <cell r="D45" t="str">
            <v>POSTE CONCRETO ARMADO,DUPLO T, TIPO B,11  M/300 KGF.</v>
          </cell>
        </row>
        <row r="46">
          <cell r="A46">
            <v>21055016</v>
          </cell>
          <cell r="B46">
            <v>12</v>
          </cell>
          <cell r="C46" t="str">
            <v>UN</v>
          </cell>
          <cell r="D46" t="str">
            <v>POSTE CONCRETO ARMADO,DUPLO T, TIPO B,11  M/600 KGF.</v>
          </cell>
        </row>
        <row r="47">
          <cell r="A47">
            <v>21095010</v>
          </cell>
          <cell r="B47">
            <v>214</v>
          </cell>
          <cell r="C47" t="str">
            <v>UN</v>
          </cell>
          <cell r="D47" t="str">
            <v>GRAMPO DE ANCORAGEM POLIMERICO PARA CABO 15 KV, 185 MM2.</v>
          </cell>
        </row>
        <row r="48">
          <cell r="A48">
            <v>21095011</v>
          </cell>
          <cell r="B48">
            <v>694</v>
          </cell>
          <cell r="C48" t="str">
            <v>UN</v>
          </cell>
          <cell r="D48" t="str">
            <v>ISOLADOR DE ANCORAGEM POLIMERICO,PARA REDE DISTRIBUICAO, 15KV</v>
          </cell>
        </row>
        <row r="49">
          <cell r="A49">
            <v>21095015</v>
          </cell>
          <cell r="B49">
            <v>439</v>
          </cell>
          <cell r="C49" t="str">
            <v>UN</v>
          </cell>
          <cell r="D49" t="str">
            <v>ISOLADOR DE PINO POLIMERICO,NA COR CINZA,REDE COMPACTA TENSAO DE  15 KV.</v>
          </cell>
        </row>
        <row r="50">
          <cell r="A50">
            <v>21095016</v>
          </cell>
          <cell r="B50">
            <v>439</v>
          </cell>
          <cell r="C50" t="str">
            <v>UN</v>
          </cell>
          <cell r="D50" t="str">
            <v>ANEL ELASTOMERICO DE 160X110 MM, PARA REDE DE DISTRIBUICAO COMPACTA 13,8 E 34,5 KV</v>
          </cell>
        </row>
        <row r="51">
          <cell r="A51">
            <v>21095017</v>
          </cell>
          <cell r="B51">
            <v>142</v>
          </cell>
          <cell r="C51" t="str">
            <v>UN</v>
          </cell>
          <cell r="D51" t="str">
            <v>BRAÃO ANTI-BALANÃO DE 15 KV</v>
          </cell>
        </row>
        <row r="52">
          <cell r="A52">
            <v>21095018</v>
          </cell>
          <cell r="B52">
            <v>2</v>
          </cell>
          <cell r="C52" t="str">
            <v>UN</v>
          </cell>
          <cell r="D52" t="str">
            <v>SEPARADOR POLIMERICO PARA REDE COMPACTA PRIMARIA 15KV.</v>
          </cell>
        </row>
        <row r="53">
          <cell r="A53">
            <v>21095019</v>
          </cell>
          <cell r="B53">
            <v>91</v>
          </cell>
          <cell r="C53" t="str">
            <v>UN</v>
          </cell>
          <cell r="D53" t="str">
            <v>PROTETOR DE BUCHA POLIMERICO PARA TRANSFORMADOR, 15 KV</v>
          </cell>
        </row>
        <row r="54">
          <cell r="A54">
            <v>21095022</v>
          </cell>
          <cell r="B54">
            <v>87</v>
          </cell>
          <cell r="C54" t="str">
            <v>UN</v>
          </cell>
          <cell r="D54" t="str">
            <v>CANTONEIRA RETA PARA BRACO TIPO C, PARA REDES COMPACTAS, EM ACO ZINCADO..</v>
          </cell>
        </row>
        <row r="55">
          <cell r="A55">
            <v>21095023</v>
          </cell>
          <cell r="B55">
            <v>95</v>
          </cell>
          <cell r="C55" t="str">
            <v>UN</v>
          </cell>
          <cell r="D55" t="str">
            <v>SUPORTE Z PARA REDE COMPACTA DE 13,8KV E 34,5KV</v>
          </cell>
        </row>
        <row r="56">
          <cell r="A56">
            <v>21095025</v>
          </cell>
          <cell r="B56">
            <v>145</v>
          </cell>
          <cell r="C56" t="str">
            <v>UN</v>
          </cell>
          <cell r="D56" t="str">
            <v>ESTRIBO PARA BRACO TIPO L, EM ACO ZINCADO OU LIGA DE ALUMINIO</v>
          </cell>
        </row>
        <row r="57">
          <cell r="A57">
            <v>21095026</v>
          </cell>
          <cell r="B57">
            <v>89</v>
          </cell>
          <cell r="C57" t="str">
            <v>UN</v>
          </cell>
          <cell r="D57" t="str">
            <v>CANTONEIRA AUXILIAR PARA BRACO TIPO C, EM ACO ZINCADO</v>
          </cell>
        </row>
        <row r="58">
          <cell r="A58">
            <v>21095027</v>
          </cell>
          <cell r="B58">
            <v>7</v>
          </cell>
          <cell r="C58" t="str">
            <v>UN</v>
          </cell>
          <cell r="D58" t="str">
            <v>SUPORTE HORIZONTAL PARA REDES COMPACTAS PROTEGIDAS 13,8 KV.</v>
          </cell>
        </row>
        <row r="59">
          <cell r="A59">
            <v>21095030</v>
          </cell>
          <cell r="B59">
            <v>143</v>
          </cell>
          <cell r="C59" t="str">
            <v>UN</v>
          </cell>
          <cell r="D59" t="str">
            <v>BRACO TIPO L, PARA REDE COMPACTA PROTEGIDA, 13.8 KV</v>
          </cell>
        </row>
        <row r="60">
          <cell r="A60">
            <v>21095031</v>
          </cell>
          <cell r="B60">
            <v>211</v>
          </cell>
          <cell r="C60" t="str">
            <v>UN</v>
          </cell>
          <cell r="D60" t="str">
            <v>BRACO TIPO "C" PARA REDES COMPACTAS PROTEGIDAS 13,8 KV</v>
          </cell>
        </row>
        <row r="61">
          <cell r="A61">
            <v>21095032</v>
          </cell>
          <cell r="B61">
            <v>245</v>
          </cell>
          <cell r="C61" t="str">
            <v>UN</v>
          </cell>
          <cell r="D61" t="str">
            <v>GRAMPO DE ANCORAGEM POLIMERICO PARA CABO 15 KV, 50 MM2.</v>
          </cell>
        </row>
        <row r="62">
          <cell r="A62">
            <v>21095033</v>
          </cell>
          <cell r="B62">
            <v>3</v>
          </cell>
          <cell r="C62" t="str">
            <v>UN</v>
          </cell>
          <cell r="D62" t="str">
            <v>SUPORTE AFASTADOR HORIZONTAL PARA REDES COMPACTAS PROTEGIDAS 13,8 KV.</v>
          </cell>
        </row>
        <row r="63">
          <cell r="A63">
            <v>21095062</v>
          </cell>
          <cell r="B63">
            <v>682</v>
          </cell>
          <cell r="C63" t="str">
            <v>UN</v>
          </cell>
          <cell r="D63" t="str">
            <v>Isolador Pilar Polimérico de 15 kV Rede Convencional cruzeta de ferro</v>
          </cell>
        </row>
        <row r="64">
          <cell r="A64">
            <v>21095064</v>
          </cell>
          <cell r="B64">
            <v>1657</v>
          </cell>
          <cell r="C64" t="str">
            <v>UN</v>
          </cell>
          <cell r="D64" t="str">
            <v>Espaçador Polimérico Losangular com Travas(Garras) para Rede Compacta - Classe 15  kV</v>
          </cell>
        </row>
        <row r="65">
          <cell r="A65">
            <v>22010002</v>
          </cell>
          <cell r="B65">
            <v>32</v>
          </cell>
          <cell r="C65" t="str">
            <v>UN</v>
          </cell>
          <cell r="D65" t="str">
            <v>CINTA ACO ZINCADO A QUENTE,P/POSTE CIRCULAR,150MM, CONFORME NORMA ABNT NBR 8158,8159 E 6547</v>
          </cell>
        </row>
        <row r="66">
          <cell r="A66">
            <v>22010003</v>
          </cell>
          <cell r="B66">
            <v>36</v>
          </cell>
          <cell r="C66" t="str">
            <v>UN</v>
          </cell>
          <cell r="D66" t="str">
            <v>CINTA ACO ZN, POSTE CONC.CIRC., 160MM</v>
          </cell>
        </row>
        <row r="67">
          <cell r="A67">
            <v>22010004</v>
          </cell>
          <cell r="B67">
            <v>34</v>
          </cell>
          <cell r="C67" t="str">
            <v>UN</v>
          </cell>
          <cell r="D67" t="str">
            <v>CINTA ACO ZN,POSTE CONC.CIRC.,320MM</v>
          </cell>
        </row>
        <row r="68">
          <cell r="A68">
            <v>22010005</v>
          </cell>
          <cell r="B68">
            <v>232</v>
          </cell>
          <cell r="C68" t="str">
            <v>UN</v>
          </cell>
          <cell r="D68" t="str">
            <v>CINTA ACO ZN, POSTE CONC.CIRC., 170MM</v>
          </cell>
        </row>
        <row r="69">
          <cell r="A69">
            <v>22010006</v>
          </cell>
          <cell r="B69">
            <v>199</v>
          </cell>
          <cell r="C69" t="str">
            <v>UN</v>
          </cell>
          <cell r="D69" t="str">
            <v>CINTA ACO ZN, POSTE CONC.CIRC., 180MM</v>
          </cell>
        </row>
        <row r="70">
          <cell r="A70">
            <v>22010007</v>
          </cell>
          <cell r="B70">
            <v>232</v>
          </cell>
          <cell r="C70" t="str">
            <v>UN</v>
          </cell>
          <cell r="D70" t="str">
            <v>CINTA ACO ZN, POSTE CONC.CIRC., 240MM</v>
          </cell>
        </row>
        <row r="71">
          <cell r="A71">
            <v>22010008</v>
          </cell>
          <cell r="B71">
            <v>39</v>
          </cell>
          <cell r="C71" t="str">
            <v>UN</v>
          </cell>
          <cell r="D71" t="str">
            <v>CINTA ACO ZN, POSTE CONC.CIRC., 250MM</v>
          </cell>
        </row>
        <row r="72">
          <cell r="A72">
            <v>22010009</v>
          </cell>
          <cell r="B72">
            <v>50</v>
          </cell>
          <cell r="C72" t="str">
            <v>UN</v>
          </cell>
          <cell r="D72" t="str">
            <v>CINTA ACO ZN, POSTE CONC.CIRC., 260MM</v>
          </cell>
        </row>
        <row r="73">
          <cell r="A73">
            <v>22010010</v>
          </cell>
          <cell r="B73">
            <v>62</v>
          </cell>
          <cell r="C73" t="str">
            <v>UN</v>
          </cell>
          <cell r="D73" t="str">
            <v>CINTA ACO ZN, POSTE CONC.CIRC., 140MM</v>
          </cell>
        </row>
        <row r="74">
          <cell r="A74">
            <v>22010011</v>
          </cell>
          <cell r="B74">
            <v>254</v>
          </cell>
          <cell r="C74" t="str">
            <v>UN</v>
          </cell>
          <cell r="D74" t="str">
            <v>CINTA ACO ZN, POSTE CONC.CIRC., 200MM</v>
          </cell>
        </row>
        <row r="75">
          <cell r="A75">
            <v>22010012</v>
          </cell>
          <cell r="B75">
            <v>236</v>
          </cell>
          <cell r="C75" t="str">
            <v>UN</v>
          </cell>
          <cell r="D75" t="str">
            <v>CINTA ACO ZN, POSTE CONC.CIRC., 210MM</v>
          </cell>
        </row>
        <row r="76">
          <cell r="A76">
            <v>22010013</v>
          </cell>
          <cell r="B76">
            <v>299</v>
          </cell>
          <cell r="C76" t="str">
            <v>UN</v>
          </cell>
          <cell r="D76" t="str">
            <v>CINTA ACO ZN, POSTE CONC.CIRC., 220MM</v>
          </cell>
        </row>
        <row r="77">
          <cell r="A77">
            <v>22010014</v>
          </cell>
          <cell r="B77">
            <v>103</v>
          </cell>
          <cell r="C77" t="str">
            <v>UN</v>
          </cell>
          <cell r="D77" t="str">
            <v>CINTA ACO ZN, POSTE CONC.CIRC., 230MM</v>
          </cell>
        </row>
        <row r="78">
          <cell r="A78">
            <v>22010015</v>
          </cell>
          <cell r="B78">
            <v>30</v>
          </cell>
          <cell r="C78" t="str">
            <v>UN</v>
          </cell>
          <cell r="D78" t="str">
            <v>CINTA ACO ZN, POSTE CONC.CIRC., 280MM</v>
          </cell>
        </row>
        <row r="79">
          <cell r="A79">
            <v>22010016</v>
          </cell>
          <cell r="B79">
            <v>27</v>
          </cell>
          <cell r="C79" t="str">
            <v>UN</v>
          </cell>
          <cell r="D79" t="str">
            <v>CINTA ACO ZN, POSTE CONC.CIRC., 300MM</v>
          </cell>
        </row>
        <row r="80">
          <cell r="A80">
            <v>22010017</v>
          </cell>
          <cell r="B80">
            <v>12</v>
          </cell>
          <cell r="C80" t="str">
            <v>UN</v>
          </cell>
          <cell r="D80" t="str">
            <v>CINTA ACO ZN, POSTE CONC. CIRC., 330MM</v>
          </cell>
        </row>
        <row r="81">
          <cell r="A81">
            <v>22010019</v>
          </cell>
          <cell r="B81">
            <v>50</v>
          </cell>
          <cell r="C81" t="str">
            <v>UN</v>
          </cell>
          <cell r="D81" t="str">
            <v>CINTA ACO ZN, POSTE CONC.CIRC., 190MM</v>
          </cell>
        </row>
        <row r="82">
          <cell r="A82">
            <v>22015006</v>
          </cell>
          <cell r="B82">
            <v>329</v>
          </cell>
          <cell r="C82" t="str">
            <v>UN</v>
          </cell>
          <cell r="D82" t="str">
            <v>CRUZETA,ACO ZINCADO,CANTONEIRA  6X100X100X2200MM</v>
          </cell>
        </row>
        <row r="83">
          <cell r="A83">
            <v>22015016</v>
          </cell>
          <cell r="B83">
            <v>213</v>
          </cell>
          <cell r="C83" t="str">
            <v>UN</v>
          </cell>
          <cell r="D83" t="str">
            <v>SELA PARA CRUZETA, ACO ZINCADO</v>
          </cell>
        </row>
        <row r="84">
          <cell r="A84">
            <v>22035001</v>
          </cell>
          <cell r="B84">
            <v>255</v>
          </cell>
          <cell r="C84" t="str">
            <v>UN</v>
          </cell>
          <cell r="D84" t="str">
            <v>MAO FRANCESA CHAPA ACO ZINCADO, 6X32X718MM</v>
          </cell>
        </row>
        <row r="85">
          <cell r="A85">
            <v>22035003</v>
          </cell>
          <cell r="B85">
            <v>331</v>
          </cell>
          <cell r="C85" t="str">
            <v>UN</v>
          </cell>
          <cell r="D85" t="str">
            <v>MAO FRANCESA CHAPA ACO ZINCADO, 5X32X 619MM</v>
          </cell>
        </row>
        <row r="86">
          <cell r="A86">
            <v>22035006</v>
          </cell>
          <cell r="B86">
            <v>12</v>
          </cell>
          <cell r="C86" t="str">
            <v>UN</v>
          </cell>
          <cell r="D86" t="str">
            <v>MAO FRANCESA PARA BECO, CANTONEIRA ACO ZINCADO, 5X 38X 38X1534MM</v>
          </cell>
        </row>
        <row r="87">
          <cell r="A87">
            <v>22040001</v>
          </cell>
          <cell r="B87">
            <v>439</v>
          </cell>
          <cell r="C87" t="str">
            <v>UN</v>
          </cell>
          <cell r="D87" t="str">
            <v>PINO ISOLADOR, PARA CRUZETA FERRO, ROSCA CHUMBO 25MM</v>
          </cell>
        </row>
        <row r="88">
          <cell r="A88">
            <v>22040003</v>
          </cell>
          <cell r="B88">
            <v>171</v>
          </cell>
          <cell r="C88" t="str">
            <v>UN</v>
          </cell>
          <cell r="D88" t="str">
            <v>PINO ISOLADOR, PARA TOPO POSTE, ROSCA CHUMBO 25MM</v>
          </cell>
        </row>
        <row r="89">
          <cell r="A89">
            <v>22045001</v>
          </cell>
          <cell r="B89">
            <v>51</v>
          </cell>
          <cell r="C89" t="str">
            <v>UN</v>
          </cell>
          <cell r="D89" t="str">
            <v>SUPORTE ACO ZINCADO,TRANSFORMADOR,POSTE CIRCULAR,240MM</v>
          </cell>
        </row>
        <row r="90">
          <cell r="A90">
            <v>22045002</v>
          </cell>
          <cell r="B90">
            <v>41</v>
          </cell>
          <cell r="C90" t="str">
            <v>UN</v>
          </cell>
          <cell r="D90" t="str">
            <v>SUPORTE ACO ZINCADO,P/CHAVE E PARA-RAIOS</v>
          </cell>
        </row>
        <row r="91">
          <cell r="A91">
            <v>22045003</v>
          </cell>
          <cell r="B91">
            <v>17</v>
          </cell>
          <cell r="C91" t="str">
            <v>UN</v>
          </cell>
          <cell r="D91" t="str">
            <v>SUPORTE ACO ZINCADO,TRANSFORMADOR,P/POSTE CIRCULAR,210MM</v>
          </cell>
        </row>
        <row r="92">
          <cell r="A92">
            <v>22045004</v>
          </cell>
          <cell r="B92">
            <v>18</v>
          </cell>
          <cell r="C92" t="str">
            <v>UN</v>
          </cell>
          <cell r="D92" t="str">
            <v>SUPORTE ACO ZINCADO, TRANSFORMADOR, PARA POSTE CIRCULAR, 220MM</v>
          </cell>
        </row>
        <row r="93">
          <cell r="A93">
            <v>22045005</v>
          </cell>
          <cell r="B93">
            <v>2</v>
          </cell>
          <cell r="C93" t="str">
            <v>UN</v>
          </cell>
          <cell r="D93" t="str">
            <v>SUPORTE ACO ZINCADO,TRANSFORMADOR,P/POSTE CIRCULAR,225MM</v>
          </cell>
        </row>
        <row r="94">
          <cell r="A94">
            <v>22045006</v>
          </cell>
          <cell r="B94">
            <v>53</v>
          </cell>
          <cell r="C94" t="str">
            <v>UN</v>
          </cell>
          <cell r="D94" t="str">
            <v>SUPORTE ACO ZINCADO, TRANSFORMADOR, PARA POSTE CIRCULAR, 250MM</v>
          </cell>
        </row>
        <row r="95">
          <cell r="A95">
            <v>22045007</v>
          </cell>
          <cell r="B95">
            <v>1</v>
          </cell>
          <cell r="C95" t="str">
            <v>UN</v>
          </cell>
          <cell r="D95" t="str">
            <v>SUPORTE ACO ZINCADO,P/TRANSFORMADOR,POSTE CIRCULAR,260MM</v>
          </cell>
        </row>
        <row r="96">
          <cell r="A96">
            <v>22045008</v>
          </cell>
          <cell r="B96">
            <v>117</v>
          </cell>
          <cell r="C96" t="str">
            <v>UN</v>
          </cell>
          <cell r="D96" t="str">
            <v>SUPORTE ACO ZINCADO, TRANSFORMADOR, PARA POSTE DT</v>
          </cell>
        </row>
        <row r="97">
          <cell r="A97">
            <v>22050001</v>
          </cell>
          <cell r="B97">
            <v>739</v>
          </cell>
          <cell r="C97" t="str">
            <v>UN</v>
          </cell>
          <cell r="D97" t="str">
            <v>ARMACAO SECUNDARIA, COM 1 ESTRIBO, ACO CARBONO, COM HASTE.</v>
          </cell>
        </row>
        <row r="98">
          <cell r="A98">
            <v>22050002</v>
          </cell>
          <cell r="B98">
            <v>741</v>
          </cell>
          <cell r="C98" t="str">
            <v>UN</v>
          </cell>
          <cell r="D98" t="str">
            <v>ARMACAO SECUNDARIA, COM 2 ESTRIBOS, ACO CARBONO, COM HASTE</v>
          </cell>
        </row>
        <row r="99">
          <cell r="A99">
            <v>22055001</v>
          </cell>
          <cell r="B99">
            <v>59</v>
          </cell>
          <cell r="C99" t="str">
            <v>UN</v>
          </cell>
          <cell r="D99" t="str">
            <v>AFASTADOR PARA ARMACAO SECUNDARIA, CONTONEIRA ACO ZN, 250X 700MM.</v>
          </cell>
        </row>
        <row r="100">
          <cell r="A100">
            <v>22060001</v>
          </cell>
          <cell r="B100">
            <v>705</v>
          </cell>
          <cell r="C100" t="str">
            <v>UN</v>
          </cell>
          <cell r="D100" t="str">
            <v>MANILHA SAPATILHA, ACO ZINCADO</v>
          </cell>
        </row>
        <row r="101">
          <cell r="A101">
            <v>22070001</v>
          </cell>
          <cell r="B101">
            <v>925</v>
          </cell>
          <cell r="C101" t="str">
            <v>UN</v>
          </cell>
          <cell r="D101" t="str">
            <v>OLHAL PARA PARAFUSO, ACO CARBONO, CARGA RUPTURA 6800KGF</v>
          </cell>
        </row>
        <row r="102">
          <cell r="A102">
            <v>22075001</v>
          </cell>
          <cell r="B102">
            <v>705</v>
          </cell>
          <cell r="C102" t="str">
            <v>UN</v>
          </cell>
          <cell r="D102" t="str">
            <v>GANCHO OLHAL, ACO ZINCADO</v>
          </cell>
        </row>
        <row r="103">
          <cell r="A103">
            <v>23010001</v>
          </cell>
          <cell r="B103">
            <v>90</v>
          </cell>
          <cell r="C103" t="str">
            <v>UN</v>
          </cell>
          <cell r="D103" t="str">
            <v>ALCA PREFORMADA,ESTAI,ZN CLASSE B,CB ACO  7.92MM (5/16 POL.)</v>
          </cell>
        </row>
        <row r="104">
          <cell r="A104">
            <v>23010002</v>
          </cell>
          <cell r="B104">
            <v>3</v>
          </cell>
          <cell r="C104" t="str">
            <v>UN</v>
          </cell>
          <cell r="D104" t="str">
            <v>ALCA PREFORMADA,CONTRA POSTE,ZN CLASSE B,CB  7.93MM,1502-PLP</v>
          </cell>
        </row>
        <row r="105">
          <cell r="A105">
            <v>23010004</v>
          </cell>
          <cell r="B105">
            <v>2</v>
          </cell>
          <cell r="C105" t="str">
            <v>UN</v>
          </cell>
          <cell r="D105" t="str">
            <v>ALCA PREFORMADA,ESTAI,ZN CLASSE B,CB ACO  6.35MM,GDE1104-PLP</v>
          </cell>
        </row>
        <row r="106">
          <cell r="A106">
            <v>23010005</v>
          </cell>
          <cell r="B106">
            <v>390</v>
          </cell>
          <cell r="C106" t="str">
            <v>UN</v>
          </cell>
          <cell r="D106" t="str">
            <v>ALCA PREFORMADA,ESTAI,ZN CLASSE B,CB ACO  9.52MM, (3/8) POL. GDE1107-PLP</v>
          </cell>
        </row>
        <row r="107">
          <cell r="A107">
            <v>23010007</v>
          </cell>
          <cell r="B107">
            <v>6</v>
          </cell>
          <cell r="C107" t="str">
            <v>UN</v>
          </cell>
          <cell r="D107" t="str">
            <v>SECCIONADOR PREFORMADO P/CERCA,700MM.</v>
          </cell>
        </row>
        <row r="108">
          <cell r="A108">
            <v>23015001</v>
          </cell>
          <cell r="B108">
            <v>1091</v>
          </cell>
          <cell r="C108" t="str">
            <v>M</v>
          </cell>
          <cell r="D108" t="str">
            <v>CORDOALHA DE FIOS, ACO ZINCADO, DIAMETRO 7.9MM</v>
          </cell>
        </row>
        <row r="109">
          <cell r="A109">
            <v>23015004</v>
          </cell>
          <cell r="B109">
            <v>12423</v>
          </cell>
          <cell r="C109" t="str">
            <v>M</v>
          </cell>
          <cell r="D109" t="str">
            <v>CORDOALHA DE FIOS, ACO ZINCADO, DIAMETRO 9.5MM</v>
          </cell>
        </row>
        <row r="110">
          <cell r="A110">
            <v>23015005</v>
          </cell>
          <cell r="B110">
            <v>3776</v>
          </cell>
          <cell r="C110" t="str">
            <v>M</v>
          </cell>
          <cell r="D110" t="str">
            <v>CORDOALHA DE FIOS, ACO ZINCADO, DIAMETRO 6.4MM</v>
          </cell>
        </row>
        <row r="111">
          <cell r="A111">
            <v>23020001</v>
          </cell>
          <cell r="B111">
            <v>43</v>
          </cell>
          <cell r="C111" t="str">
            <v>UN</v>
          </cell>
          <cell r="D111" t="str">
            <v>CHAPA FIXACAO ESTAI,ACO ZINCADO,P/POSTE DT,PADRAO 02-10 CEB</v>
          </cell>
        </row>
        <row r="112">
          <cell r="A112">
            <v>23020002</v>
          </cell>
          <cell r="B112">
            <v>476</v>
          </cell>
          <cell r="C112" t="str">
            <v>UN</v>
          </cell>
          <cell r="D112" t="str">
            <v>SAPATILHA, ACO ZINCADO, PARA CABO ACO, PADRAO 02-28 - CEB</v>
          </cell>
        </row>
        <row r="113">
          <cell r="A113">
            <v>23030001</v>
          </cell>
          <cell r="B113">
            <v>46</v>
          </cell>
          <cell r="C113" t="str">
            <v>UN</v>
          </cell>
          <cell r="D113" t="str">
            <v>HASTE ANCORA, ACO ZINCADO, ROSCA M-16X2400MM</v>
          </cell>
        </row>
        <row r="114">
          <cell r="A114">
            <v>23040001</v>
          </cell>
          <cell r="B114">
            <v>46</v>
          </cell>
          <cell r="C114" t="str">
            <v>UN</v>
          </cell>
          <cell r="D114" t="str">
            <v>PLACA CONCRETO PARA ESTAIAMENTO, DIMENSOES 100X400X400MM</v>
          </cell>
        </row>
        <row r="115">
          <cell r="A115">
            <v>24030001</v>
          </cell>
          <cell r="B115">
            <v>2237</v>
          </cell>
          <cell r="C115" t="str">
            <v>UN</v>
          </cell>
          <cell r="D115" t="str">
            <v>ISOLADOR ROLDANA,PORCELANA,80X80MM.</v>
          </cell>
        </row>
        <row r="116">
          <cell r="A116">
            <v>25030005</v>
          </cell>
          <cell r="B116">
            <v>467</v>
          </cell>
          <cell r="C116" t="str">
            <v>UN</v>
          </cell>
          <cell r="D116" t="str">
            <v>HASTE ATERRAMENTO COBREADA</v>
          </cell>
        </row>
        <row r="117">
          <cell r="A117">
            <v>31005026</v>
          </cell>
          <cell r="B117">
            <v>13969</v>
          </cell>
          <cell r="C117" t="str">
            <v>M</v>
          </cell>
          <cell r="D117" t="str">
            <v>CABO ALUMINIO,COBERTO, PARA REDE COMPACTA, 15KV, BITOLA 50MM2.</v>
          </cell>
        </row>
        <row r="118">
          <cell r="A118">
            <v>31005027</v>
          </cell>
          <cell r="B118">
            <v>24024</v>
          </cell>
          <cell r="C118" t="str">
            <v>M</v>
          </cell>
          <cell r="D118" t="str">
            <v>CABO ALUMINIO, COBERTO, PARA REDE COMPACTA, 15KV, BITOLA 185MM2</v>
          </cell>
        </row>
        <row r="119">
          <cell r="A119">
            <v>31005032</v>
          </cell>
          <cell r="B119">
            <v>10387</v>
          </cell>
          <cell r="C119" t="str">
            <v>M</v>
          </cell>
          <cell r="D119" t="str">
            <v>CABO ALUM.ISOL. XLPE, 0,6/1KV,QUADRUPLEX 50MM2,NEUT.NU 50MM2</v>
          </cell>
        </row>
        <row r="120">
          <cell r="A120">
            <v>31005033</v>
          </cell>
          <cell r="B120">
            <v>3158</v>
          </cell>
          <cell r="C120" t="str">
            <v>M</v>
          </cell>
          <cell r="D120" t="str">
            <v>CABO ALUM.ISOL. XLPE, 0,6/1KV,QUADRUPLEX 70MM2,NEUT.NU 50MM2</v>
          </cell>
        </row>
        <row r="121">
          <cell r="A121">
            <v>31005034</v>
          </cell>
          <cell r="B121">
            <v>2267</v>
          </cell>
          <cell r="C121" t="str">
            <v>M</v>
          </cell>
          <cell r="D121" t="str">
            <v>CABO ALUM.ISOL. XLPE,0,6/1KV,QUADRUPLEX 120MM2,NEUT.NU 70MM2</v>
          </cell>
        </row>
        <row r="122">
          <cell r="A122">
            <v>31010001</v>
          </cell>
          <cell r="B122">
            <v>2426</v>
          </cell>
          <cell r="C122" t="str">
            <v>KG</v>
          </cell>
          <cell r="D122" t="str">
            <v>CABO ALUMINIO NU,CA ,  2  AWG, 7  FIOS,     IRIS.</v>
          </cell>
        </row>
        <row r="123">
          <cell r="A123">
            <v>31010003</v>
          </cell>
          <cell r="B123">
            <v>915</v>
          </cell>
          <cell r="C123" t="str">
            <v>KG</v>
          </cell>
          <cell r="D123" t="str">
            <v>CABO ALUMINIO NU,CA ,1/0  AWG, 7  FIOS,    POPPY.</v>
          </cell>
        </row>
        <row r="124">
          <cell r="A124">
            <v>31010004</v>
          </cell>
          <cell r="B124">
            <v>159</v>
          </cell>
          <cell r="C124" t="str">
            <v>UN</v>
          </cell>
          <cell r="D124" t="str">
            <v>CABO ALUMINIO NU,CA ,4/0  AWG, 7  FIOS,    OXLIP.</v>
          </cell>
        </row>
        <row r="125">
          <cell r="A125">
            <v>31010005</v>
          </cell>
          <cell r="B125">
            <v>171</v>
          </cell>
          <cell r="C125" t="str">
            <v>KG</v>
          </cell>
          <cell r="D125" t="str">
            <v>CABO ALUMINIO NU,CA ,336.4MCM,19  FIOS,    TULIP.</v>
          </cell>
        </row>
        <row r="126">
          <cell r="A126">
            <v>31010007</v>
          </cell>
          <cell r="B126">
            <v>59</v>
          </cell>
          <cell r="C126" t="str">
            <v>KG</v>
          </cell>
          <cell r="D126" t="str">
            <v>CABO ALUMINIO NU,CAA,  2  AWG, 6/1FIOS,  SPARROW.</v>
          </cell>
        </row>
        <row r="127">
          <cell r="A127">
            <v>31010008</v>
          </cell>
          <cell r="B127">
            <v>1079</v>
          </cell>
          <cell r="C127" t="str">
            <v>KG</v>
          </cell>
          <cell r="D127" t="str">
            <v>CABO ALUMINIO NU,CAA,  4  AWG, 6/1FIOS,     SWAN.</v>
          </cell>
        </row>
        <row r="128">
          <cell r="A128">
            <v>31010009</v>
          </cell>
          <cell r="B128">
            <v>958</v>
          </cell>
          <cell r="C128" t="str">
            <v>KG</v>
          </cell>
          <cell r="D128" t="str">
            <v>CABO ALUMINIO NU,CAA,1/0  AWG, 6/1FIOS,    RAVEN.</v>
          </cell>
        </row>
        <row r="129">
          <cell r="A129">
            <v>31010012</v>
          </cell>
          <cell r="B129">
            <v>389</v>
          </cell>
          <cell r="C129" t="str">
            <v>KG</v>
          </cell>
          <cell r="D129" t="str">
            <v>CABO ALUMINIO NU,CAA,336.4MCM,30/7FIOS,   ORIOLE.</v>
          </cell>
        </row>
        <row r="130">
          <cell r="A130">
            <v>31015065</v>
          </cell>
          <cell r="B130">
            <v>588</v>
          </cell>
          <cell r="C130" t="str">
            <v>M</v>
          </cell>
          <cell r="D130" t="str">
            <v>CABO COBRE ISOLADO, XLPE, 0,6/1KV, 70 MM2</v>
          </cell>
        </row>
        <row r="131">
          <cell r="A131">
            <v>31015077</v>
          </cell>
          <cell r="B131">
            <v>94</v>
          </cell>
          <cell r="C131" t="str">
            <v>m</v>
          </cell>
          <cell r="D131" t="str">
            <v>CABO DE COBRE ISOLADO EM XLPE, TENS├O 0,6/1KV, 120 MM2, FORMAÃ├O COM 37 FIOS, CLASSE  2, CONFORME NORMAS NBR 7285 E NBR 6880.</v>
          </cell>
        </row>
        <row r="132">
          <cell r="A132">
            <v>31060001</v>
          </cell>
          <cell r="B132">
            <v>55</v>
          </cell>
          <cell r="C132" t="str">
            <v>KG</v>
          </cell>
          <cell r="D132" t="str">
            <v>FIO ALUMINIO NU RECOZIDO,P/AMARRACAO, 4AWG</v>
          </cell>
        </row>
        <row r="133">
          <cell r="A133">
            <v>32010001</v>
          </cell>
          <cell r="B133">
            <v>835</v>
          </cell>
          <cell r="C133" t="str">
            <v>UN</v>
          </cell>
          <cell r="D133" t="str">
            <v>CONETOR COMPRESSAO FORMATO  H ,3 A 2/0 AWG,6 A 1 AWG.</v>
          </cell>
        </row>
        <row r="134">
          <cell r="A134">
            <v>32010002</v>
          </cell>
          <cell r="B134">
            <v>380</v>
          </cell>
          <cell r="C134" t="str">
            <v>UN</v>
          </cell>
          <cell r="D134" t="str">
            <v>CONETOR COMPRESSAO FORMATO  H ,1 A 1/0 AWG,6 A 1 AWG.</v>
          </cell>
        </row>
        <row r="135">
          <cell r="A135">
            <v>32010003</v>
          </cell>
          <cell r="B135">
            <v>436</v>
          </cell>
          <cell r="C135" t="str">
            <v>UN</v>
          </cell>
          <cell r="D135" t="str">
            <v>CONETOR COMPRESSAO FORMATO  H ,6 A 1 AWG,6 A 1 AWG.</v>
          </cell>
        </row>
        <row r="136">
          <cell r="A136">
            <v>32010004</v>
          </cell>
          <cell r="B136">
            <v>149</v>
          </cell>
          <cell r="C136" t="str">
            <v>UN</v>
          </cell>
          <cell r="D136" t="str">
            <v>CONETOR COMPRESSAO FORMATO  H ,4/0 A 336,4 AWG/MCM,4A 1/0AWG</v>
          </cell>
        </row>
        <row r="137">
          <cell r="A137">
            <v>32010005</v>
          </cell>
          <cell r="B137">
            <v>221</v>
          </cell>
          <cell r="C137" t="str">
            <v>UN</v>
          </cell>
          <cell r="D137" t="str">
            <v>CONETOR COMPRESSAO FORMATO H ,4/0 A 336,4-4/0 A 336,4AWG/MCM</v>
          </cell>
        </row>
        <row r="138">
          <cell r="A138">
            <v>32010014</v>
          </cell>
          <cell r="B138">
            <v>27</v>
          </cell>
          <cell r="C138" t="str">
            <v>UN</v>
          </cell>
          <cell r="D138" t="str">
            <v>CONECTOR TERMINAL A COMPRESSAO POR PARAFUSO,PARA CABOS DE  1/0 E 2/0 AWG, 50 MM2 , 70 MM2 COMPACTO,  CA,CAA E CU COM 2 FUROS</v>
          </cell>
        </row>
        <row r="139">
          <cell r="A139">
            <v>32010015</v>
          </cell>
          <cell r="B139">
            <v>6</v>
          </cell>
          <cell r="C139" t="str">
            <v>UN</v>
          </cell>
          <cell r="D139" t="str">
            <v>CONECTOR TERMINAL A COMPRESSAO POR PARAFUSO,PARA CABOS DE  4/0 AWG, 95 MM2 COMPACTO E 120 MM2 COMPACTO, CA,CAA E CU COM 2 FUROS</v>
          </cell>
        </row>
        <row r="140">
          <cell r="A140">
            <v>32020008</v>
          </cell>
          <cell r="B140">
            <v>38</v>
          </cell>
          <cell r="C140" t="str">
            <v>UN</v>
          </cell>
          <cell r="D140" t="str">
            <v>CONECTOR CUNHA  TIPO I</v>
          </cell>
        </row>
        <row r="141">
          <cell r="A141">
            <v>32020009</v>
          </cell>
          <cell r="B141">
            <v>38</v>
          </cell>
          <cell r="C141" t="str">
            <v>UN</v>
          </cell>
          <cell r="D141" t="str">
            <v>CONECTOR CUNHA TIPO II</v>
          </cell>
        </row>
        <row r="142">
          <cell r="A142">
            <v>32020011</v>
          </cell>
          <cell r="B142">
            <v>428</v>
          </cell>
          <cell r="C142" t="str">
            <v>UN</v>
          </cell>
          <cell r="D142" t="str">
            <v>CONECTOR CUNHA TIPO IV.</v>
          </cell>
        </row>
        <row r="143">
          <cell r="A143">
            <v>32020015</v>
          </cell>
          <cell r="B143">
            <v>1179</v>
          </cell>
          <cell r="C143" t="str">
            <v>UN</v>
          </cell>
          <cell r="D143" t="str">
            <v>CONECTOR CUNHA  TIPO VI.</v>
          </cell>
        </row>
        <row r="144">
          <cell r="A144">
            <v>32020018</v>
          </cell>
          <cell r="B144">
            <v>2</v>
          </cell>
          <cell r="C144" t="str">
            <v>UN</v>
          </cell>
          <cell r="D144" t="str">
            <v>CONECTOR CUNHA  TIPO B.</v>
          </cell>
        </row>
        <row r="145">
          <cell r="A145">
            <v>32020022</v>
          </cell>
          <cell r="B145">
            <v>285</v>
          </cell>
          <cell r="C145" t="str">
            <v>UN</v>
          </cell>
          <cell r="D145" t="str">
            <v>CONETOR DERIVACAO PARA LINHA VIVA</v>
          </cell>
        </row>
        <row r="146">
          <cell r="A146">
            <v>32020023</v>
          </cell>
          <cell r="B146">
            <v>433</v>
          </cell>
          <cell r="C146" t="str">
            <v>UN</v>
          </cell>
          <cell r="D146" t="str">
            <v>CONECTOR CUNHA  TIPO VII.</v>
          </cell>
        </row>
        <row r="147">
          <cell r="A147">
            <v>32020052</v>
          </cell>
          <cell r="B147">
            <v>3</v>
          </cell>
          <cell r="C147" t="str">
            <v>UN</v>
          </cell>
          <cell r="D147" t="str">
            <v>ALCA ESTRIBO PARA CONECTOR GRAMPO DE LINHA VIVA-GLV , CORRENTE NOMINAL 100 AMPERES PARA APLICACAO EM REDES AEREAS COMPACTAS E CONVENCIONAIS, CLASSE 15</v>
          </cell>
        </row>
        <row r="148">
          <cell r="A148">
            <v>32035022</v>
          </cell>
          <cell r="B148">
            <v>11</v>
          </cell>
          <cell r="C148" t="str">
            <v>UN</v>
          </cell>
          <cell r="D148" t="str">
            <v>CONETOR TERMINAL PRESSAO,RETO,CU-SN,CB 336.4MCM,BR C/2 FUROS</v>
          </cell>
        </row>
        <row r="149">
          <cell r="A149">
            <v>32035027</v>
          </cell>
          <cell r="B149">
            <v>94</v>
          </cell>
          <cell r="C149" t="str">
            <v>UN</v>
          </cell>
          <cell r="D149" t="str">
            <v>CONETOR TERMINAL DE COMPRESSAO CABO-BARRA P/ AL 1/0 AWG</v>
          </cell>
        </row>
        <row r="150">
          <cell r="A150">
            <v>32035028</v>
          </cell>
          <cell r="B150">
            <v>10</v>
          </cell>
          <cell r="C150" t="str">
            <v>UN</v>
          </cell>
          <cell r="D150" t="str">
            <v>CONETOR TERMINAL DE COMPRESSAO CABO-BARRA P/ AL 4/0 AWG</v>
          </cell>
        </row>
        <row r="151">
          <cell r="A151">
            <v>32035029</v>
          </cell>
          <cell r="B151">
            <v>76</v>
          </cell>
          <cell r="C151" t="str">
            <v>UN</v>
          </cell>
          <cell r="D151" t="str">
            <v>CONETOR TERMINAL DE COMPRESSAO CABO-BARRA P/ AL 336,4 MCM</v>
          </cell>
        </row>
        <row r="152">
          <cell r="A152">
            <v>32035054</v>
          </cell>
          <cell r="B152">
            <v>196</v>
          </cell>
          <cell r="C152" t="str">
            <v>UN</v>
          </cell>
          <cell r="D152" t="str">
            <v>CONECTOR TERMINAL,TIPO COMPRESSAO,CABO-BARRA, COBRE ESTANHADO, BITOLA  70MM2, C/1FURO 14MM</v>
          </cell>
        </row>
        <row r="153">
          <cell r="A153">
            <v>32035056</v>
          </cell>
          <cell r="B153">
            <v>46</v>
          </cell>
          <cell r="C153" t="str">
            <v>UN</v>
          </cell>
          <cell r="D153" t="str">
            <v>CONECTOR TERMINAL,TIPO COMPRESSAO,CABO-BARRA, COBRE ESTANHADO, BITOLA  120MM2, C/1FURO 14MM</v>
          </cell>
        </row>
        <row r="154">
          <cell r="A154">
            <v>32035057</v>
          </cell>
          <cell r="B154">
            <v>2</v>
          </cell>
          <cell r="C154" t="str">
            <v>UN</v>
          </cell>
          <cell r="D154" t="str">
            <v>CONECTOR TERMINAL,TIPO COMPRESSAO,CABO-BARRA, COBRE ESTANHADO, BITOLA  150MM2, C/1FURO 14MM</v>
          </cell>
        </row>
        <row r="155">
          <cell r="A155">
            <v>32075007</v>
          </cell>
          <cell r="B155">
            <v>937</v>
          </cell>
          <cell r="C155" t="str">
            <v>UN</v>
          </cell>
          <cell r="D155" t="str">
            <v>CONETOR PERFURACAO PARA CABO AL, PRINCIPAL 16 / 70 MM2 DERIVACAO 4 / 35 MM2</v>
          </cell>
        </row>
        <row r="156">
          <cell r="A156">
            <v>32075008</v>
          </cell>
          <cell r="B156">
            <v>620</v>
          </cell>
          <cell r="C156" t="str">
            <v>UN</v>
          </cell>
          <cell r="D156" t="str">
            <v>CONETOR PERFURACAO PARA CABO AL. REDE PRINCIPAL 35 / 70 MM2 E DERIVACAO 16 / 70 MM2</v>
          </cell>
        </row>
        <row r="157">
          <cell r="A157">
            <v>32075009</v>
          </cell>
          <cell r="B157">
            <v>266</v>
          </cell>
          <cell r="C157" t="str">
            <v>UN</v>
          </cell>
          <cell r="D157" t="str">
            <v>CONETOR PERFURACAO PARA CABO AL. REDE PRINCIPAL 35 / 120 E DERIVACAO 35 / 70 MM2</v>
          </cell>
        </row>
        <row r="158">
          <cell r="A158">
            <v>32095012</v>
          </cell>
          <cell r="B158">
            <v>300</v>
          </cell>
          <cell r="C158" t="str">
            <v>UN</v>
          </cell>
          <cell r="D158" t="str">
            <v>ESTRIBO PARA CONETOR DERIVACAO PARA LINHA VIVA,REF. J990-SG9 FCI</v>
          </cell>
        </row>
        <row r="159">
          <cell r="A159">
            <v>33010001</v>
          </cell>
          <cell r="B159">
            <v>357</v>
          </cell>
          <cell r="C159" t="str">
            <v>UN</v>
          </cell>
          <cell r="D159" t="str">
            <v>ALCA PREFORMADA DISTR,CA - CAA   2  AWG.</v>
          </cell>
        </row>
        <row r="160">
          <cell r="A160">
            <v>33010002</v>
          </cell>
          <cell r="B160">
            <v>141</v>
          </cell>
          <cell r="C160" t="str">
            <v>UN</v>
          </cell>
          <cell r="D160" t="str">
            <v>ALCA PREFORMADA DISTR,CA - CAA   4  AWG.</v>
          </cell>
        </row>
        <row r="161">
          <cell r="A161">
            <v>33010004</v>
          </cell>
          <cell r="B161">
            <v>379</v>
          </cell>
          <cell r="C161" t="str">
            <v>UN</v>
          </cell>
          <cell r="D161" t="str">
            <v>ALCA PREFORMADA DISTR,CA - CAA  1/0 AWG.</v>
          </cell>
        </row>
        <row r="162">
          <cell r="A162">
            <v>33010005</v>
          </cell>
          <cell r="B162">
            <v>3</v>
          </cell>
          <cell r="C162" t="str">
            <v>UN</v>
          </cell>
          <cell r="D162" t="str">
            <v>ALCA PREFORMADA DISTR,CA - CAA  2/0 AWG, COMPRIMENTO 711MM</v>
          </cell>
        </row>
        <row r="163">
          <cell r="A163">
            <v>33010007</v>
          </cell>
          <cell r="B163">
            <v>15</v>
          </cell>
          <cell r="C163" t="str">
            <v>UN</v>
          </cell>
          <cell r="D163" t="str">
            <v>ALCA PREFORMADA DISTR,CA - CAA 336.4MCM FORMACAO 30/7.</v>
          </cell>
        </row>
        <row r="164">
          <cell r="A164">
            <v>33040002</v>
          </cell>
          <cell r="B164">
            <v>5</v>
          </cell>
          <cell r="C164" t="str">
            <v>UN</v>
          </cell>
          <cell r="D164" t="str">
            <v>EMENDA PREFORMADA CONDUTORA,P/ CABO AL. CA 2AWG.</v>
          </cell>
        </row>
        <row r="165">
          <cell r="A165">
            <v>33040004</v>
          </cell>
          <cell r="B165">
            <v>3</v>
          </cell>
          <cell r="C165" t="str">
            <v>UN</v>
          </cell>
          <cell r="D165" t="str">
            <v>EMENDA PREFORMADA CONDUTORA,P/CABO AL. CA 1/0AWG.</v>
          </cell>
        </row>
        <row r="166">
          <cell r="A166">
            <v>33040011</v>
          </cell>
          <cell r="B166">
            <v>3</v>
          </cell>
          <cell r="C166" t="str">
            <v>UN</v>
          </cell>
          <cell r="D166" t="str">
            <v>EMENDA TOTAL PREFORMADA PARA CABO AL CAA   2  AWG.</v>
          </cell>
        </row>
        <row r="167">
          <cell r="A167">
            <v>33040012</v>
          </cell>
          <cell r="B167">
            <v>4</v>
          </cell>
          <cell r="C167" t="str">
            <v>UN</v>
          </cell>
          <cell r="D167" t="str">
            <v>EMENDA TOTAL PREFORMADA P/CABO AL. CAA  4 AWG.</v>
          </cell>
        </row>
        <row r="168">
          <cell r="A168">
            <v>33040013</v>
          </cell>
          <cell r="B168">
            <v>1</v>
          </cell>
          <cell r="C168" t="str">
            <v>UN</v>
          </cell>
          <cell r="D168" t="str">
            <v>EMENDA TOTAL PREFORMADA, PARA CABO ALUMINIO CAA 4/0 AWG</v>
          </cell>
        </row>
        <row r="169">
          <cell r="A169">
            <v>33040014</v>
          </cell>
          <cell r="B169">
            <v>3</v>
          </cell>
          <cell r="C169" t="str">
            <v>UN</v>
          </cell>
          <cell r="D169" t="str">
            <v>EMENDA TOTAL PREFORMADA P/CABO AL. CAA 1/0 AWG.</v>
          </cell>
        </row>
        <row r="170">
          <cell r="A170">
            <v>33075005</v>
          </cell>
          <cell r="B170">
            <v>653</v>
          </cell>
          <cell r="C170" t="str">
            <v>UN</v>
          </cell>
          <cell r="D170" t="str">
            <v>ABRACADEIRA POLIMERICA AUTO-TRAVANTE</v>
          </cell>
        </row>
        <row r="171">
          <cell r="A171">
            <v>34020006</v>
          </cell>
          <cell r="B171">
            <v>4</v>
          </cell>
          <cell r="C171" t="str">
            <v>UN</v>
          </cell>
          <cell r="D171" t="str">
            <v>LUVA EMENDA COMPRESSAO JUMPER CABO ALUMINIO CA 1/0 - 50MM2</v>
          </cell>
        </row>
        <row r="172">
          <cell r="A172">
            <v>34020007</v>
          </cell>
          <cell r="B172">
            <v>6</v>
          </cell>
          <cell r="C172" t="str">
            <v>UN</v>
          </cell>
          <cell r="D172" t="str">
            <v>LUVA EMENDA COMPRESSAO JUMPER CABO ALUM. CA 336,4 MCM-185MM2</v>
          </cell>
        </row>
        <row r="173">
          <cell r="A173">
            <v>36040003</v>
          </cell>
          <cell r="B173">
            <v>92</v>
          </cell>
          <cell r="C173" t="str">
            <v>RL</v>
          </cell>
          <cell r="D173" t="str">
            <v>FITA ELETRICA ALTA TENSAO, 19X10000MM. CONF. NORMAS ABNT EB1941</v>
          </cell>
        </row>
        <row r="174">
          <cell r="A174">
            <v>36040007</v>
          </cell>
          <cell r="B174">
            <v>284</v>
          </cell>
          <cell r="C174" t="str">
            <v>RL</v>
          </cell>
          <cell r="D174" t="str">
            <v>FITA PLASTICA ISOLANTE, 19X20000MM, CONF. NORMAS ABNT EB561-76</v>
          </cell>
        </row>
        <row r="175">
          <cell r="A175">
            <v>36095001</v>
          </cell>
          <cell r="B175">
            <v>33</v>
          </cell>
          <cell r="C175" t="str">
            <v>KG</v>
          </cell>
          <cell r="D175" t="str">
            <v>FITA PROTECAO CONDUTORES,ALUMINIO MOLE,1X10MM</v>
          </cell>
        </row>
        <row r="176">
          <cell r="A176">
            <v>52010003</v>
          </cell>
          <cell r="B176">
            <v>4400</v>
          </cell>
          <cell r="C176" t="str">
            <v>UN</v>
          </cell>
          <cell r="D176" t="str">
            <v>ARRUELA DE PRESSAO GALVANIZADA DE 16MM</v>
          </cell>
        </row>
        <row r="177">
          <cell r="A177">
            <v>52015002</v>
          </cell>
          <cell r="B177">
            <v>80</v>
          </cell>
          <cell r="C177" t="str">
            <v>UN</v>
          </cell>
          <cell r="D177" t="str">
            <v>ARRUELA QUADRADA GALVANIZADA DE 100MM</v>
          </cell>
        </row>
        <row r="178">
          <cell r="A178">
            <v>52040001</v>
          </cell>
          <cell r="B178">
            <v>362</v>
          </cell>
          <cell r="C178" t="str">
            <v>UN</v>
          </cell>
          <cell r="D178" t="str">
            <v>PORCA QUADRADA,ACO CARBONO ZINCADO,24X24MM,ROSCA M-16</v>
          </cell>
        </row>
        <row r="179">
          <cell r="A179">
            <v>54040001</v>
          </cell>
          <cell r="B179">
            <v>2305</v>
          </cell>
          <cell r="C179" t="str">
            <v>UN</v>
          </cell>
          <cell r="D179" t="str">
            <v>PARAFUSO FRANCES, ACO ZINCADO, ROSCA M-16, COMPRIMENTO 45MM</v>
          </cell>
        </row>
        <row r="180">
          <cell r="A180">
            <v>54040002</v>
          </cell>
          <cell r="B180">
            <v>83</v>
          </cell>
          <cell r="C180" t="str">
            <v>UN</v>
          </cell>
          <cell r="D180" t="str">
            <v>PARAFUSO FRANCES, ACO ZINCADO, ROSCA M-16, COMPRIMENTO 150MM</v>
          </cell>
        </row>
        <row r="181">
          <cell r="A181">
            <v>54040003</v>
          </cell>
          <cell r="B181">
            <v>151</v>
          </cell>
          <cell r="C181" t="str">
            <v>UN</v>
          </cell>
          <cell r="D181" t="str">
            <v>PARAFUSO FRANCES, ACO ZINCADO, ROSCA M-16, COMPRIMENTO 70MM</v>
          </cell>
        </row>
        <row r="182">
          <cell r="A182">
            <v>54050006</v>
          </cell>
          <cell r="B182">
            <v>316</v>
          </cell>
          <cell r="C182" t="str">
            <v>UN</v>
          </cell>
          <cell r="D182" t="str">
            <v>PARAFUSO MAQUINA,ACO ZINCADO,ROSCA M-16,COMPRIMENTO  45MM</v>
          </cell>
        </row>
        <row r="183">
          <cell r="A183">
            <v>54050008</v>
          </cell>
          <cell r="B183">
            <v>72</v>
          </cell>
          <cell r="C183" t="str">
            <v>UN</v>
          </cell>
          <cell r="D183" t="str">
            <v>PARAFUSO MAQUINA, ACO ZINCADO, ROSCA M-16, COMPRIMENTO 150MM</v>
          </cell>
        </row>
        <row r="184">
          <cell r="A184">
            <v>54050010</v>
          </cell>
          <cell r="B184">
            <v>5</v>
          </cell>
          <cell r="C184" t="str">
            <v>UN</v>
          </cell>
          <cell r="D184" t="str">
            <v>PARAFUSO MAQUINA,ACO ZINCADO,ROSCA M-16,COMPRIMENTO 380MM,CONFORME NORMAS DA ABNT NBR 8158, 8159 E 6547                                -</v>
          </cell>
        </row>
        <row r="185">
          <cell r="A185">
            <v>54050011</v>
          </cell>
          <cell r="B185">
            <v>405</v>
          </cell>
          <cell r="C185" t="str">
            <v>UN</v>
          </cell>
          <cell r="D185" t="str">
            <v>PARAFUSO MAQUINA, ACO ZINCADO, ROSCA M-16, COMPRIMENTO 200MM</v>
          </cell>
        </row>
        <row r="186">
          <cell r="A186">
            <v>54050012</v>
          </cell>
          <cell r="B186">
            <v>45</v>
          </cell>
          <cell r="C186" t="str">
            <v>UN</v>
          </cell>
          <cell r="D186" t="str">
            <v>PARAFUSO MAQUINA, ACO ZINCADO, ROSCA M-16, COMPRIMENTO 220MM</v>
          </cell>
        </row>
        <row r="187">
          <cell r="A187">
            <v>54050013</v>
          </cell>
          <cell r="B187">
            <v>18</v>
          </cell>
          <cell r="C187" t="str">
            <v>UN</v>
          </cell>
          <cell r="D187" t="str">
            <v>PARAFUSO MAQUINA, ACO ZINCADO, ROSCA M-16, COMPRIMENTO 450MM</v>
          </cell>
        </row>
        <row r="188">
          <cell r="A188">
            <v>54050015</v>
          </cell>
          <cell r="B188">
            <v>60</v>
          </cell>
          <cell r="C188" t="str">
            <v>UN</v>
          </cell>
          <cell r="D188" t="str">
            <v>PARAFUSO MAQUINA,ACO ZINCADO,ROSCA M-16,COMPRIMENTO 300MM</v>
          </cell>
        </row>
        <row r="189">
          <cell r="A189">
            <v>54050016</v>
          </cell>
          <cell r="B189">
            <v>24</v>
          </cell>
          <cell r="C189" t="str">
            <v>UN</v>
          </cell>
          <cell r="D189" t="str">
            <v>PARAFUSO MAQUINA,ACO ZINCADO,ROSCA M-16,COMPRIMENTO 360MM,CONFORME NORMAS DA ABNT NBR 8158, 8159 E 6547</v>
          </cell>
        </row>
        <row r="190">
          <cell r="A190">
            <v>54050017</v>
          </cell>
          <cell r="B190">
            <v>54</v>
          </cell>
          <cell r="C190" t="str">
            <v>UN</v>
          </cell>
          <cell r="D190" t="str">
            <v>PARAFUSO MAQUINA,ACO ZINCADO,ROSCA M-16,COMPRIMENTO 500MM</v>
          </cell>
        </row>
        <row r="191">
          <cell r="A191">
            <v>54050018</v>
          </cell>
          <cell r="B191">
            <v>39</v>
          </cell>
          <cell r="C191" t="str">
            <v>UN</v>
          </cell>
          <cell r="D191" t="str">
            <v>PARAFUSO MAQUINA,ACO ZINCADO,ROSCA M-16,COMPRIMENTO 400MM</v>
          </cell>
        </row>
        <row r="192">
          <cell r="A192">
            <v>54050019</v>
          </cell>
          <cell r="B192">
            <v>3</v>
          </cell>
          <cell r="C192" t="str">
            <v>UN</v>
          </cell>
          <cell r="D192" t="str">
            <v>PARAFUSO MAQUINA,ACO ZINCADO,ROSCA M-16,COMPRIMENTO 700MM,CONFORME NORMAS DA ABNT NBR 8158, 8159 E 6547</v>
          </cell>
        </row>
        <row r="193">
          <cell r="A193">
            <v>54050021</v>
          </cell>
          <cell r="B193">
            <v>11</v>
          </cell>
          <cell r="C193" t="str">
            <v>UN</v>
          </cell>
          <cell r="D193" t="str">
            <v>PARAFUSO MAQUINA,ACO ZINCADO,ROSCA M-16,COMPRIMENTO 600MM</v>
          </cell>
        </row>
        <row r="194">
          <cell r="A194">
            <v>54050023</v>
          </cell>
          <cell r="B194">
            <v>16</v>
          </cell>
          <cell r="C194" t="str">
            <v>UN</v>
          </cell>
          <cell r="D194" t="str">
            <v>PARAFUSO MAQUINA, ACO ZINCADO, ROSCA M-16, COMPRIMENTO 320MM</v>
          </cell>
        </row>
        <row r="195">
          <cell r="A195">
            <v>54050024</v>
          </cell>
          <cell r="B195">
            <v>6</v>
          </cell>
          <cell r="C195" t="str">
            <v>UN</v>
          </cell>
          <cell r="D195" t="str">
            <v>PARAFUSO MAQUINA,ACO ZINCADO,ROSCA M-16,COMPRIMENTO 230MM</v>
          </cell>
        </row>
        <row r="196">
          <cell r="A196">
            <v>54050026</v>
          </cell>
          <cell r="B196">
            <v>421</v>
          </cell>
          <cell r="C196" t="str">
            <v>UN</v>
          </cell>
          <cell r="D196" t="str">
            <v>PARAFUSO MAQUINA, ACO ZINCADO, ROSCA M-16, COMPRIMENTO 250MM</v>
          </cell>
        </row>
        <row r="197">
          <cell r="A197">
            <v>54050027</v>
          </cell>
          <cell r="B197">
            <v>126</v>
          </cell>
          <cell r="C197" t="str">
            <v>UN</v>
          </cell>
          <cell r="D197" t="str">
            <v>PARAFUSO MAQUINA,ACO ZINCADO,ROSCA M-16,COMPRIMENTO 270MM</v>
          </cell>
        </row>
        <row r="198">
          <cell r="A198">
            <v>54050028</v>
          </cell>
          <cell r="B198">
            <v>588</v>
          </cell>
          <cell r="C198" t="str">
            <v>UN</v>
          </cell>
          <cell r="D198" t="str">
            <v>PARAFUSO MAQUINA, ACO ZINCADO, ROSCA M-16, COMPRIMENTO 180MM</v>
          </cell>
        </row>
        <row r="199">
          <cell r="A199">
            <v>54050029</v>
          </cell>
          <cell r="B199">
            <v>271</v>
          </cell>
          <cell r="C199" t="str">
            <v>UN</v>
          </cell>
          <cell r="D199" t="str">
            <v>PARAFUSO, MAQUINA, ACO-ZN, M-16, COMPRIM.; ROSCA  80, TOTAL 125MM</v>
          </cell>
        </row>
        <row r="200">
          <cell r="A200">
            <v>54050030</v>
          </cell>
          <cell r="B200">
            <v>5</v>
          </cell>
          <cell r="C200" t="str">
            <v>UN</v>
          </cell>
          <cell r="D200" t="str">
            <v>PARAFUSO,MAQUINA,ACO-ZN,M-16,COMPRIM.;ROSCA 470,TOTAL 550MM</v>
          </cell>
        </row>
        <row r="201">
          <cell r="A201">
            <v>54050034</v>
          </cell>
          <cell r="B201">
            <v>144</v>
          </cell>
          <cell r="C201" t="str">
            <v>UN</v>
          </cell>
          <cell r="D201" t="str">
            <v>PARAFUSO MAQUINA,ACO ZINCADO, ROSCA M-16, COMPRIMENTO 75 MM.</v>
          </cell>
        </row>
        <row r="202">
          <cell r="A202">
            <v>64020001</v>
          </cell>
          <cell r="B202">
            <v>282</v>
          </cell>
          <cell r="C202" t="str">
            <v>UN</v>
          </cell>
          <cell r="D202" t="str">
            <v>PREMOLDADO DE CONCRETO 200 X 100 X 1000MM,CONF.NTD 3.01.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TOTAL MATERIAL"/>
      <sheetName val="LISTA_TOTAL INSTALAÇÃO"/>
      <sheetName val="LISTA_TOTAL REMOÇÃO"/>
      <sheetName val="LISTA_TOTAL_SERVIÇO"/>
      <sheetName val="CRNW_510_BLOCO A LOTES_02_e_03"/>
      <sheetName val="Plan Dinâm 510"/>
      <sheetName val="SQNW_107_BL_I_J"/>
      <sheetName val="Plan Dinâm 107"/>
      <sheetName val="SQNW_110_BL_H"/>
      <sheetName val="Plan Dinâm 110"/>
      <sheetName val="SQNW_304_BL_B"/>
      <sheetName val="Plan Dinâm 304"/>
      <sheetName val="Plan1"/>
      <sheetName val="Plan2"/>
      <sheetName val="Plan6"/>
      <sheetName val="Plan7"/>
      <sheetName val="Plan3"/>
      <sheetName val="Plan4"/>
      <sheetName val="Plan5"/>
      <sheetName val="AGRUPAMENTO_SERVIÇO"/>
      <sheetName val="TAB_DINÂMICA_SERVIÇOS"/>
      <sheetName val="base 2017-CEB-00056"/>
      <sheetName val="base 2016-CEB-02711"/>
      <sheetName val="base Taquari"/>
      <sheetName val="Serviços"/>
      <sheetName val="Material I"/>
      <sheetName val="TAQUARI"/>
      <sheetName val="NOROESTE_FEV_18"/>
    </sheetNames>
    <sheetDataSet>
      <sheetData sheetId="0" refreshError="1"/>
      <sheetData sheetId="1">
        <row r="4">
          <cell r="B4">
            <v>33010001</v>
          </cell>
          <cell r="C4" t="str">
            <v>ALCA PREFORMADA DISTR,CA - CAA   2  AWG.</v>
          </cell>
          <cell r="D4">
            <v>5</v>
          </cell>
          <cell r="E4">
            <v>5.75</v>
          </cell>
          <cell r="I4">
            <v>4.0299999999999994</v>
          </cell>
          <cell r="J4" t="str">
            <v/>
          </cell>
          <cell r="L4">
            <v>1.7</v>
          </cell>
          <cell r="M4" t="str">
            <v/>
          </cell>
          <cell r="P4">
            <v>4.0299999999999994</v>
          </cell>
          <cell r="Q4">
            <v>4.7070399999999992</v>
          </cell>
        </row>
        <row r="5">
          <cell r="B5">
            <v>23010005</v>
          </cell>
          <cell r="C5" t="str">
            <v>ALCA PREFORMADA,ESTAI,ZN CLASSE B,CB ACO  9.52MM, (3/8) POL. GDE1107-PLP</v>
          </cell>
          <cell r="D5">
            <v>20</v>
          </cell>
          <cell r="E5">
            <v>22.31</v>
          </cell>
          <cell r="I5">
            <v>15.61</v>
          </cell>
          <cell r="J5">
            <v>12.655179794520548</v>
          </cell>
          <cell r="K5">
            <v>12.022420804794519</v>
          </cell>
          <cell r="L5">
            <v>6.07</v>
          </cell>
          <cell r="M5">
            <v>12.32</v>
          </cell>
          <cell r="P5">
            <v>13.81621040239726</v>
          </cell>
          <cell r="Q5">
            <v>16.13733375</v>
          </cell>
        </row>
        <row r="6">
          <cell r="B6">
            <v>21095016</v>
          </cell>
          <cell r="C6" t="str">
            <v>ANEL ELASTOMERICO DE 160x110MM, PARA REDE DE DISTRIBUICAO COMPACTA 13,8 E 34,5kv.</v>
          </cell>
          <cell r="D6">
            <v>21</v>
          </cell>
          <cell r="G6">
            <v>5.48</v>
          </cell>
          <cell r="I6">
            <v>3.84</v>
          </cell>
          <cell r="J6">
            <v>3.2427226027397258</v>
          </cell>
          <cell r="K6">
            <v>3.0805864726027394</v>
          </cell>
          <cell r="L6">
            <v>2.67</v>
          </cell>
          <cell r="M6">
            <v>3.03</v>
          </cell>
          <cell r="P6">
            <v>3.4602932363013696</v>
          </cell>
          <cell r="Q6">
            <v>4.0416224999999999</v>
          </cell>
        </row>
        <row r="7">
          <cell r="B7">
            <v>22050001</v>
          </cell>
          <cell r="C7" t="str">
            <v>ARMACAO SECUNDARIA, COM 1 ESTRIBO, ACO CARBONO, COM HASTE,CONFORME NORMAS DA ABNT NBR 8158, 8159 E 6547.</v>
          </cell>
          <cell r="D7">
            <v>11</v>
          </cell>
          <cell r="E7">
            <v>8.6300000000000008</v>
          </cell>
          <cell r="I7">
            <v>4.7699999999999996</v>
          </cell>
          <cell r="J7">
            <v>4.9015410958904111</v>
          </cell>
          <cell r="K7">
            <v>4.65646404109589</v>
          </cell>
          <cell r="L7">
            <v>7.07</v>
          </cell>
          <cell r="M7">
            <v>4.7699999999999996</v>
          </cell>
          <cell r="P7">
            <v>4.7132320205479452</v>
          </cell>
          <cell r="Q7">
            <v>5.5050549999999996</v>
          </cell>
        </row>
        <row r="8">
          <cell r="B8">
            <v>52010003</v>
          </cell>
          <cell r="C8" t="str">
            <v>ARRUELA DE PRESSAO GALVANIZADA DE 16MM</v>
          </cell>
          <cell r="D8">
            <v>111</v>
          </cell>
          <cell r="E8">
            <v>0.36</v>
          </cell>
          <cell r="I8">
            <v>0.26</v>
          </cell>
          <cell r="J8">
            <v>0.19263698630136986</v>
          </cell>
          <cell r="K8">
            <v>0.18300513698630136</v>
          </cell>
          <cell r="L8">
            <v>0.36</v>
          </cell>
          <cell r="M8">
            <v>0.2</v>
          </cell>
          <cell r="P8">
            <v>0.2215025684931507</v>
          </cell>
          <cell r="Q8">
            <v>0.25871499999999997</v>
          </cell>
        </row>
        <row r="9">
          <cell r="B9">
            <v>21095017</v>
          </cell>
          <cell r="C9" t="str">
            <v>BRACO ANTI-BALANCO 15KV</v>
          </cell>
          <cell r="D9">
            <v>1</v>
          </cell>
          <cell r="E9">
            <v>22.66</v>
          </cell>
          <cell r="I9">
            <v>15.85</v>
          </cell>
          <cell r="J9">
            <v>12.5</v>
          </cell>
          <cell r="K9">
            <v>11.875</v>
          </cell>
          <cell r="L9">
            <v>10.83</v>
          </cell>
          <cell r="M9">
            <v>12.52</v>
          </cell>
          <cell r="P9">
            <v>13.862500000000001</v>
          </cell>
          <cell r="Q9">
            <v>16.191400000000002</v>
          </cell>
        </row>
        <row r="10">
          <cell r="B10">
            <v>21095030</v>
          </cell>
          <cell r="C10" t="str">
            <v>BRACO L RDP 13,8 KV</v>
          </cell>
          <cell r="D10">
            <v>1</v>
          </cell>
          <cell r="E10">
            <v>72.75</v>
          </cell>
          <cell r="I10">
            <v>50.879999999999995</v>
          </cell>
          <cell r="J10">
            <v>41.267123287671239</v>
          </cell>
          <cell r="K10">
            <v>39.038698630136992</v>
          </cell>
          <cell r="L10">
            <v>37.520000000000003</v>
          </cell>
          <cell r="M10">
            <v>40.18</v>
          </cell>
          <cell r="P10">
            <v>44.959349315068494</v>
          </cell>
          <cell r="Q10">
            <v>52.512519999999995</v>
          </cell>
        </row>
        <row r="11">
          <cell r="B11">
            <v>21095031</v>
          </cell>
          <cell r="C11" t="str">
            <v>BRACO TIPO "C" PARA REDES COMPACTAS PROTEGIDAS 13,8 KV</v>
          </cell>
          <cell r="D11">
            <v>10</v>
          </cell>
          <cell r="E11">
            <v>115.89</v>
          </cell>
          <cell r="I11">
            <v>81.050000000000011</v>
          </cell>
          <cell r="J11">
            <v>65.726669520547944</v>
          </cell>
          <cell r="K11">
            <v>62.177429366438353</v>
          </cell>
          <cell r="L11">
            <v>59.8</v>
          </cell>
          <cell r="M11">
            <v>64.010000000000005</v>
          </cell>
          <cell r="P11">
            <v>71.613714683219186</v>
          </cell>
          <cell r="Q11">
            <v>83.644818749999999</v>
          </cell>
        </row>
        <row r="12">
          <cell r="B12">
            <v>31005026</v>
          </cell>
          <cell r="C12" t="str">
            <v>CABO ALUM COBERTO 50MM² UNIP</v>
          </cell>
          <cell r="D12">
            <v>882</v>
          </cell>
          <cell r="E12">
            <v>10.02</v>
          </cell>
          <cell r="I12">
            <v>7.01</v>
          </cell>
          <cell r="J12">
            <v>5.4366438356164384</v>
          </cell>
          <cell r="K12">
            <v>5.1430650684931507</v>
          </cell>
          <cell r="L12">
            <v>5.5395366670000001</v>
          </cell>
          <cell r="M12">
            <v>5.53</v>
          </cell>
          <cell r="P12">
            <v>6.0765325342465752</v>
          </cell>
          <cell r="Q12">
            <v>7.0973899999999999</v>
          </cell>
        </row>
        <row r="13">
          <cell r="B13">
            <v>31010001</v>
          </cell>
          <cell r="C13" t="str">
            <v>CABO ALUM NU 2AWG UNIP IRIS</v>
          </cell>
          <cell r="D13">
            <v>27</v>
          </cell>
          <cell r="E13">
            <v>33.56</v>
          </cell>
          <cell r="I13">
            <v>23.470000000000002</v>
          </cell>
          <cell r="J13" t="str">
            <v/>
          </cell>
          <cell r="L13">
            <v>18.48115</v>
          </cell>
          <cell r="M13">
            <v>18.54</v>
          </cell>
          <cell r="O13">
            <v>23.11</v>
          </cell>
          <cell r="P13">
            <v>23.29</v>
          </cell>
          <cell r="Q13">
            <v>27.202719999999996</v>
          </cell>
        </row>
        <row r="14">
          <cell r="B14">
            <v>21095026</v>
          </cell>
          <cell r="C14" t="str">
            <v>CANTONEIRA AUXILIAR PARA BRACO TIPO C, EM ACO ZINCADO,CONFORME ESPECIFICACAO TECNICA EM-02.010 REVISAO DE SETEMBRO/2011</v>
          </cell>
          <cell r="D14">
            <v>6</v>
          </cell>
          <cell r="E14">
            <v>83.12</v>
          </cell>
          <cell r="I14">
            <v>58.129999999999995</v>
          </cell>
          <cell r="J14">
            <v>47.142551369863014</v>
          </cell>
          <cell r="K14">
            <v>44.596853595890408</v>
          </cell>
          <cell r="L14">
            <v>42.85</v>
          </cell>
          <cell r="M14">
            <v>45.91</v>
          </cell>
          <cell r="P14">
            <v>51.363426797945202</v>
          </cell>
          <cell r="Q14">
            <v>59.992482499999994</v>
          </cell>
        </row>
        <row r="15">
          <cell r="B15">
            <v>21095022</v>
          </cell>
          <cell r="C15" t="str">
            <v>CANTONEIRA RETA PARA BRACO TIPO C, PARA REDES COMPACTAS, EM ACO ZINCADO..</v>
          </cell>
          <cell r="D15">
            <v>6</v>
          </cell>
          <cell r="E15">
            <v>6.62</v>
          </cell>
          <cell r="I15">
            <v>4.63</v>
          </cell>
          <cell r="J15">
            <v>3.649400684931507</v>
          </cell>
          <cell r="K15">
            <v>3.4523330479452055</v>
          </cell>
          <cell r="L15">
            <v>3.17</v>
          </cell>
          <cell r="M15">
            <v>3.66</v>
          </cell>
          <cell r="P15">
            <v>4.0411665239726027</v>
          </cell>
          <cell r="Q15">
            <v>4.7200824999999993</v>
          </cell>
        </row>
        <row r="16">
          <cell r="B16">
            <v>12016008</v>
          </cell>
          <cell r="C16" t="str">
            <v>CHAVE  FUS.15KV  100A UNIP MAN POLIMER.</v>
          </cell>
          <cell r="D16">
            <v>21</v>
          </cell>
          <cell r="E16">
            <v>448.41</v>
          </cell>
          <cell r="I16">
            <v>313.58</v>
          </cell>
          <cell r="J16">
            <v>238.60231164383558</v>
          </cell>
          <cell r="K16">
            <v>225.71778681506845</v>
          </cell>
          <cell r="L16">
            <v>269.02</v>
          </cell>
          <cell r="M16">
            <v>247.69</v>
          </cell>
          <cell r="O16">
            <v>267.33999999999997</v>
          </cell>
          <cell r="P16">
            <v>268.87926227168947</v>
          </cell>
          <cell r="Q16">
            <v>314.05097833333326</v>
          </cell>
        </row>
        <row r="17">
          <cell r="B17">
            <v>22010005</v>
          </cell>
          <cell r="C17" t="str">
            <v>CINTA ACO QUENTE P/POSTE CC 170MM</v>
          </cell>
          <cell r="D17">
            <v>2</v>
          </cell>
          <cell r="E17">
            <v>24.53</v>
          </cell>
          <cell r="I17">
            <v>17.16</v>
          </cell>
          <cell r="J17">
            <v>13.912671232876713</v>
          </cell>
          <cell r="K17">
            <v>13.16138698630137</v>
          </cell>
          <cell r="L17">
            <v>12.63</v>
          </cell>
          <cell r="M17">
            <v>13.55</v>
          </cell>
          <cell r="P17">
            <v>15.160693493150685</v>
          </cell>
          <cell r="Q17">
            <v>17.707689999999999</v>
          </cell>
        </row>
        <row r="18">
          <cell r="B18">
            <v>22010006</v>
          </cell>
          <cell r="C18" t="str">
            <v>CINTA ACO QUENTE P/POSTE CC 180MM</v>
          </cell>
          <cell r="D18">
            <v>1</v>
          </cell>
          <cell r="E18">
            <v>25.32</v>
          </cell>
          <cell r="I18">
            <v>17.71</v>
          </cell>
          <cell r="J18">
            <v>14.362157534246576</v>
          </cell>
          <cell r="K18">
            <v>13.58660102739726</v>
          </cell>
          <cell r="L18">
            <v>13.06</v>
          </cell>
          <cell r="M18">
            <v>13.99</v>
          </cell>
          <cell r="P18">
            <v>15.648300513698629</v>
          </cell>
          <cell r="Q18">
            <v>18.277214999999998</v>
          </cell>
        </row>
        <row r="19">
          <cell r="B19">
            <v>22010011</v>
          </cell>
          <cell r="C19" t="str">
            <v>CINTA ACO ZINCADO A QUENTE,P/POSTE CIRCULAR,200MM, CONFORME NORMA ABNT NBR 8158,8159 E 6547</v>
          </cell>
          <cell r="D19">
            <v>13</v>
          </cell>
          <cell r="E19">
            <v>20.11</v>
          </cell>
          <cell r="I19">
            <v>14.07</v>
          </cell>
          <cell r="J19">
            <v>11.413741438356164</v>
          </cell>
          <cell r="K19">
            <v>10.797399400684931</v>
          </cell>
          <cell r="L19">
            <v>10.34</v>
          </cell>
          <cell r="M19">
            <v>11.11</v>
          </cell>
          <cell r="P19">
            <v>12.433699700342466</v>
          </cell>
          <cell r="Q19">
            <v>14.522561249999999</v>
          </cell>
        </row>
        <row r="20">
          <cell r="B20">
            <v>22010012</v>
          </cell>
          <cell r="C20" t="str">
            <v>CINTA ACO ZINCADO A QUENTE,P/POSTE CIRCULAR,210MM, CONFORME NORMA ABNT NBR 8158,8159 E 6547</v>
          </cell>
          <cell r="D20">
            <v>3</v>
          </cell>
          <cell r="E20">
            <v>32.799999999999997</v>
          </cell>
          <cell r="I20">
            <v>22.94</v>
          </cell>
          <cell r="J20">
            <v>18.605522260273972</v>
          </cell>
          <cell r="K20">
            <v>17.600824058219178</v>
          </cell>
          <cell r="L20">
            <v>14.27</v>
          </cell>
          <cell r="M20">
            <v>18.12</v>
          </cell>
          <cell r="P20">
            <v>20.27041202910959</v>
          </cell>
          <cell r="Q20">
            <v>23.675841249999998</v>
          </cell>
        </row>
        <row r="21">
          <cell r="B21">
            <v>22010013</v>
          </cell>
          <cell r="C21" t="str">
            <v>CINTA ACO ZINCADO A QUENTE,P/POSTE CIRCULAR,220MM, CONFORME NORMA ABNT NBR 8158,8159 E 6547</v>
          </cell>
          <cell r="D21">
            <v>20</v>
          </cell>
          <cell r="E21">
            <v>21.19</v>
          </cell>
          <cell r="I21">
            <v>14.82</v>
          </cell>
          <cell r="J21">
            <v>12.007705479452056</v>
          </cell>
          <cell r="K21">
            <v>11.359289383561645</v>
          </cell>
          <cell r="L21">
            <v>10.93</v>
          </cell>
          <cell r="M21">
            <v>11.7</v>
          </cell>
          <cell r="P21">
            <v>13.089644691780823</v>
          </cell>
          <cell r="Q21">
            <v>15.288705</v>
          </cell>
        </row>
        <row r="22">
          <cell r="B22">
            <v>22010014</v>
          </cell>
          <cell r="C22" t="str">
            <v>CINTA ACO ZINCADO A QUENTE,P/POSTE CIRCULAR,230MM, CONFORME NORMA ABNT NBR 8158,8159 E 6547</v>
          </cell>
          <cell r="D22">
            <v>14</v>
          </cell>
          <cell r="E22">
            <v>20.75</v>
          </cell>
          <cell r="I22">
            <v>14.52</v>
          </cell>
          <cell r="J22">
            <v>11.772260273972604</v>
          </cell>
          <cell r="K22">
            <v>11.136558219178083</v>
          </cell>
          <cell r="L22">
            <v>10.71</v>
          </cell>
          <cell r="M22">
            <v>11.46</v>
          </cell>
          <cell r="P22">
            <v>12.82827910958904</v>
          </cell>
          <cell r="Q22">
            <v>14.983429999999998</v>
          </cell>
        </row>
        <row r="23">
          <cell r="B23">
            <v>22010007</v>
          </cell>
          <cell r="C23" t="str">
            <v>CINTA ACO ZINCADO A QUENTE,P/POSTE CIRCULAR,240MM, CONFORME NORMA ABNT NBR 8158,8159 E 6547</v>
          </cell>
          <cell r="D23">
            <v>14</v>
          </cell>
          <cell r="E23">
            <v>34.17</v>
          </cell>
          <cell r="I23">
            <v>23.900000000000002</v>
          </cell>
          <cell r="J23">
            <v>19.381421232876711</v>
          </cell>
          <cell r="K23">
            <v>18.334824486301368</v>
          </cell>
          <cell r="L23">
            <v>15</v>
          </cell>
          <cell r="M23">
            <v>18.87</v>
          </cell>
          <cell r="P23">
            <v>21.117412243150685</v>
          </cell>
          <cell r="Q23">
            <v>24.6651375</v>
          </cell>
        </row>
        <row r="24">
          <cell r="B24">
            <v>32010001</v>
          </cell>
          <cell r="C24" t="str">
            <v>CONETOR COMPR FORMATO H 3 2/0 AWG 6 1AWG</v>
          </cell>
          <cell r="D24">
            <v>36</v>
          </cell>
          <cell r="E24">
            <v>4.82</v>
          </cell>
          <cell r="I24">
            <v>3.38</v>
          </cell>
          <cell r="J24">
            <v>2.6648116438356166</v>
          </cell>
          <cell r="K24">
            <v>2.520911815068493</v>
          </cell>
          <cell r="L24">
            <v>0.95000000000000007</v>
          </cell>
          <cell r="M24">
            <v>2.66</v>
          </cell>
          <cell r="P24">
            <v>2.9504559075342467</v>
          </cell>
          <cell r="Q24">
            <v>3.4461325</v>
          </cell>
        </row>
        <row r="25">
          <cell r="B25">
            <v>32020022</v>
          </cell>
          <cell r="C25" t="str">
            <v>CONETOR DERIVACAO LINHA VIVA</v>
          </cell>
          <cell r="D25">
            <v>9</v>
          </cell>
          <cell r="E25">
            <v>54.62</v>
          </cell>
          <cell r="I25">
            <v>38.199999999999996</v>
          </cell>
          <cell r="J25">
            <v>30.923587328767123</v>
          </cell>
          <cell r="K25">
            <v>29.253713613013698</v>
          </cell>
          <cell r="L25">
            <v>12.85</v>
          </cell>
          <cell r="M25">
            <v>30.17</v>
          </cell>
          <cell r="P25">
            <v>33.726856806506845</v>
          </cell>
          <cell r="Q25">
            <v>39.392968749999994</v>
          </cell>
        </row>
        <row r="26">
          <cell r="B26">
            <v>23015005</v>
          </cell>
          <cell r="C26" t="str">
            <v>CORDOALHA DE FIOS, ACO ZINCADO, DIAMETRO 6.4MM</v>
          </cell>
          <cell r="D26">
            <v>100</v>
          </cell>
          <cell r="E26">
            <v>2.39</v>
          </cell>
          <cell r="I26">
            <v>1.68</v>
          </cell>
          <cell r="J26">
            <v>1.3484589041095891</v>
          </cell>
          <cell r="K26">
            <v>1.2756421232876713</v>
          </cell>
          <cell r="L26">
            <v>1.21</v>
          </cell>
          <cell r="M26" t="str">
            <v/>
          </cell>
          <cell r="P26">
            <v>1.4778210616438356</v>
          </cell>
          <cell r="Q26">
            <v>1.7260949999999999</v>
          </cell>
        </row>
        <row r="27">
          <cell r="B27">
            <v>23015004</v>
          </cell>
          <cell r="C27" t="str">
            <v>CORDOALHA FIOS ACO ZN DIAMETRO 95MM</v>
          </cell>
          <cell r="D27">
            <v>280</v>
          </cell>
          <cell r="E27">
            <v>4.91</v>
          </cell>
          <cell r="I27">
            <v>3.44</v>
          </cell>
          <cell r="J27">
            <v>2.7878852739726026</v>
          </cell>
          <cell r="K27">
            <v>2.637339469178082</v>
          </cell>
          <cell r="L27">
            <v>2.4900000000000002</v>
          </cell>
          <cell r="M27">
            <v>2.71</v>
          </cell>
          <cell r="P27">
            <v>3.0386697345890408</v>
          </cell>
          <cell r="Q27">
            <v>3.5491662499999994</v>
          </cell>
        </row>
        <row r="28">
          <cell r="B28">
            <v>22015006</v>
          </cell>
          <cell r="C28" t="str">
            <v>CRUZ CANT PER/L  ACO CARB 6X100X100X2200</v>
          </cell>
          <cell r="D28">
            <v>7</v>
          </cell>
          <cell r="E28">
            <v>298.04000000000002</v>
          </cell>
          <cell r="I28">
            <v>208.42</v>
          </cell>
          <cell r="J28">
            <v>164.30864726027397</v>
          </cell>
          <cell r="K28">
            <v>155.43598030821917</v>
          </cell>
          <cell r="L28">
            <v>103.52</v>
          </cell>
          <cell r="M28">
            <v>164.63</v>
          </cell>
          <cell r="P28">
            <v>181.92799015410958</v>
          </cell>
          <cell r="Q28">
            <v>212.49189249999998</v>
          </cell>
        </row>
        <row r="29">
          <cell r="B29">
            <v>11015027</v>
          </cell>
          <cell r="C29" t="str">
            <v>ELO FUS DIST 15KV K 12A GRUPO B</v>
          </cell>
          <cell r="D29">
            <v>21</v>
          </cell>
          <cell r="E29">
            <v>6.04</v>
          </cell>
          <cell r="I29">
            <v>4.2299999999999995</v>
          </cell>
          <cell r="J29" t="str">
            <v/>
          </cell>
          <cell r="L29" t="str">
            <v/>
          </cell>
          <cell r="M29">
            <v>3.34</v>
          </cell>
          <cell r="P29">
            <v>4.2299999999999995</v>
          </cell>
          <cell r="Q29">
            <v>4.9406399999999993</v>
          </cell>
        </row>
        <row r="30">
          <cell r="B30">
            <v>21095064</v>
          </cell>
          <cell r="C30" t="str">
            <v>ESPACADOR POLIM LOSANGULAR TRAVA RDC15KV</v>
          </cell>
          <cell r="D30">
            <v>26</v>
          </cell>
          <cell r="E30">
            <v>49.17</v>
          </cell>
          <cell r="I30">
            <v>34.39</v>
          </cell>
          <cell r="J30">
            <v>27.108304794520549</v>
          </cell>
          <cell r="K30">
            <v>25.644456335616439</v>
          </cell>
          <cell r="L30" t="str">
            <v/>
          </cell>
          <cell r="M30">
            <v>27.16</v>
          </cell>
          <cell r="P30">
            <v>30.01722816780822</v>
          </cell>
          <cell r="Q30">
            <v>35.060122499999999</v>
          </cell>
        </row>
        <row r="31">
          <cell r="B31">
            <v>21095025</v>
          </cell>
          <cell r="C31" t="str">
            <v>ESTRIBO BRACO L ACO/LIGA AL</v>
          </cell>
          <cell r="D31">
            <v>1</v>
          </cell>
          <cell r="H31">
            <v>5.63</v>
          </cell>
          <cell r="I31">
            <v>3.9370629370629371</v>
          </cell>
          <cell r="J31" t="str">
            <v/>
          </cell>
          <cell r="L31">
            <v>5.63</v>
          </cell>
          <cell r="M31">
            <v>5.63</v>
          </cell>
          <cell r="P31">
            <v>3.9370629370629371</v>
          </cell>
          <cell r="Q31">
            <v>4.59848951048951</v>
          </cell>
        </row>
        <row r="32">
          <cell r="B32">
            <v>22075001</v>
          </cell>
          <cell r="C32" t="str">
            <v>GANCHO OLHAL, ACO ZINCADO, ZINCADO A QUENTE, CONFORME NORMA ABNT NBR 8158,8159 E 6547</v>
          </cell>
          <cell r="D32">
            <v>18</v>
          </cell>
          <cell r="E32">
            <v>10.050000000000001</v>
          </cell>
          <cell r="I32">
            <v>7.0299999999999994</v>
          </cell>
          <cell r="J32">
            <v>5.6988441780821919</v>
          </cell>
          <cell r="K32">
            <v>5.3911065924657535</v>
          </cell>
          <cell r="L32">
            <v>3.62</v>
          </cell>
          <cell r="M32">
            <v>5.55</v>
          </cell>
          <cell r="P32">
            <v>6.2105532962328764</v>
          </cell>
          <cell r="Q32">
            <v>7.2539262499999992</v>
          </cell>
        </row>
        <row r="33">
          <cell r="B33">
            <v>25030002</v>
          </cell>
          <cell r="C33" t="str">
            <v>HASTE ATERR ACO ZN CANTON 5X25X25X2400MM</v>
          </cell>
          <cell r="D33">
            <v>12</v>
          </cell>
          <cell r="E33">
            <v>54.05</v>
          </cell>
          <cell r="I33">
            <v>37.799999999999997</v>
          </cell>
          <cell r="J33">
            <v>30.650684931506849</v>
          </cell>
          <cell r="K33">
            <v>28.995547945205477</v>
          </cell>
          <cell r="L33">
            <v>27.87</v>
          </cell>
          <cell r="M33">
            <v>29.86</v>
          </cell>
          <cell r="P33">
            <v>33.397773972602735</v>
          </cell>
          <cell r="Q33">
            <v>39.008599999999994</v>
          </cell>
        </row>
        <row r="34">
          <cell r="B34">
            <v>21095011</v>
          </cell>
          <cell r="C34" t="str">
            <v>ISOLADOR DE ANCORAGEM POLIMERICO, PARA REDE DISTRIBUICAO, 15kv.</v>
          </cell>
          <cell r="D34">
            <v>18</v>
          </cell>
          <cell r="E34">
            <v>61.73</v>
          </cell>
          <cell r="I34">
            <v>43.169999999999995</v>
          </cell>
          <cell r="J34">
            <v>34.037885273972599</v>
          </cell>
          <cell r="K34">
            <v>32.199839469178073</v>
          </cell>
          <cell r="L34">
            <v>17.43</v>
          </cell>
          <cell r="M34">
            <v>34.1</v>
          </cell>
          <cell r="P34">
            <v>37.68491973458903</v>
          </cell>
          <cell r="Q34">
            <v>44.015986249999983</v>
          </cell>
        </row>
        <row r="35">
          <cell r="B35">
            <v>21095015</v>
          </cell>
          <cell r="C35" t="str">
            <v>ISOLADOR DE PINO POLIMERICO, NA COR CINZA, REDE COMPACTA TENSAO DE 15kv.</v>
          </cell>
          <cell r="D35">
            <v>21</v>
          </cell>
          <cell r="G35">
            <v>19.260000000000002</v>
          </cell>
          <cell r="I35">
            <v>10.64</v>
          </cell>
          <cell r="J35">
            <v>10.803724315068495</v>
          </cell>
          <cell r="K35">
            <v>10.220323202054795</v>
          </cell>
          <cell r="L35">
            <v>9.370000000000001</v>
          </cell>
          <cell r="M35">
            <v>10.64</v>
          </cell>
          <cell r="P35">
            <v>10.430161601027397</v>
          </cell>
          <cell r="Q35">
            <v>12.182428749999998</v>
          </cell>
        </row>
        <row r="36">
          <cell r="B36">
            <v>24030001</v>
          </cell>
          <cell r="C36" t="str">
            <v>ISOLADOR ROLDANA,PORCELANA,80X80MM.</v>
          </cell>
          <cell r="D36">
            <v>11</v>
          </cell>
          <cell r="E36">
            <v>7.02</v>
          </cell>
          <cell r="I36">
            <v>4.91</v>
          </cell>
          <cell r="J36">
            <v>3.7564212328767121</v>
          </cell>
          <cell r="K36">
            <v>3.5535744863013696</v>
          </cell>
          <cell r="L36">
            <v>1.86</v>
          </cell>
          <cell r="M36">
            <v>3.88</v>
          </cell>
          <cell r="P36">
            <v>4.2317872431506851</v>
          </cell>
          <cell r="Q36">
            <v>4.9427275000000002</v>
          </cell>
        </row>
        <row r="37">
          <cell r="B37">
            <v>22060001</v>
          </cell>
          <cell r="C37" t="str">
            <v>MANILHA SAPATILHA, ACO ZINCADO A QUENTE,CONFORME NORMA ABNT NBR 8158,8159 E 6547</v>
          </cell>
          <cell r="D37">
            <v>18</v>
          </cell>
          <cell r="E37">
            <v>16.329999999999998</v>
          </cell>
          <cell r="I37">
            <v>11.42</v>
          </cell>
          <cell r="J37">
            <v>9.267979452054794</v>
          </cell>
          <cell r="K37">
            <v>8.7675085616438349</v>
          </cell>
          <cell r="L37">
            <v>7.51</v>
          </cell>
          <cell r="M37">
            <v>9.02</v>
          </cell>
          <cell r="P37">
            <v>10.093754280821917</v>
          </cell>
          <cell r="Q37">
            <v>11.789504999999998</v>
          </cell>
        </row>
        <row r="38">
          <cell r="B38">
            <v>22035003</v>
          </cell>
          <cell r="C38" t="str">
            <v>MAO FRANCESA CHAPA AC QUENTE 5X32X619MM</v>
          </cell>
          <cell r="D38">
            <v>14</v>
          </cell>
          <cell r="E38">
            <v>10.8</v>
          </cell>
          <cell r="I38">
            <v>7.56</v>
          </cell>
          <cell r="J38">
            <v>6.1215753424657535</v>
          </cell>
          <cell r="K38">
            <v>5.7910102739726028</v>
          </cell>
          <cell r="L38">
            <v>5.57</v>
          </cell>
          <cell r="M38">
            <v>5.97</v>
          </cell>
          <cell r="P38">
            <v>6.6755051369863008</v>
          </cell>
          <cell r="Q38">
            <v>7.7969899999999992</v>
          </cell>
        </row>
        <row r="39">
          <cell r="B39">
            <v>22070001</v>
          </cell>
          <cell r="C39" t="str">
            <v>OLHAL PARA PARAFUSO, ACO CARBONO, ZINCADO A QUENTE,CONFORME NORMAS ABNT NBR 8158,8159 E 6547</v>
          </cell>
          <cell r="D39">
            <v>28</v>
          </cell>
          <cell r="E39">
            <v>7.35</v>
          </cell>
          <cell r="I39">
            <v>5.14</v>
          </cell>
          <cell r="J39">
            <v>4.1684503424657535</v>
          </cell>
          <cell r="K39">
            <v>3.9433540239726028</v>
          </cell>
          <cell r="L39">
            <v>3.7800000000000002</v>
          </cell>
          <cell r="M39">
            <v>4.0599999999999996</v>
          </cell>
          <cell r="P39">
            <v>4.5416770119863017</v>
          </cell>
          <cell r="Q39">
            <v>5.3046787499999999</v>
          </cell>
        </row>
        <row r="40">
          <cell r="B40">
            <v>54040001</v>
          </cell>
          <cell r="C40" t="str">
            <v>PARAFUSO FRANCES, ACO ZINCADO, ROSCA M-16, COMPRIMENTO 45MM,CONFORME NORMAS DA ABNT NBR 8158, 8159 E 6547</v>
          </cell>
          <cell r="D40">
            <v>116</v>
          </cell>
          <cell r="E40">
            <v>4.2699999999999996</v>
          </cell>
          <cell r="I40">
            <v>2.9899999999999998</v>
          </cell>
          <cell r="J40">
            <v>2.4293664383561646</v>
          </cell>
          <cell r="K40">
            <v>2.2981806506849316</v>
          </cell>
          <cell r="L40">
            <v>1.3</v>
          </cell>
          <cell r="M40">
            <v>2.36</v>
          </cell>
          <cell r="P40">
            <v>2.6440903253424657</v>
          </cell>
          <cell r="Q40">
            <v>3.0882974999999999</v>
          </cell>
        </row>
        <row r="41">
          <cell r="B41">
            <v>54040003</v>
          </cell>
          <cell r="C41" t="str">
            <v>PARAFUSO FRANCES, ACO ZINCADO, ROSCA M-16, COMPRIMENTO 70MM,CONFORME NORMAS DA ABNT NBR 8158, 8159 E 6547</v>
          </cell>
          <cell r="D41">
            <v>21</v>
          </cell>
          <cell r="E41">
            <v>5.01</v>
          </cell>
          <cell r="I41">
            <v>3.51</v>
          </cell>
          <cell r="J41">
            <v>2.8520976027397262</v>
          </cell>
          <cell r="K41">
            <v>2.6980843321917809</v>
          </cell>
          <cell r="L41">
            <v>1.87</v>
          </cell>
          <cell r="M41">
            <v>2.77</v>
          </cell>
          <cell r="P41">
            <v>3.1040421660958906</v>
          </cell>
          <cell r="Q41">
            <v>3.6255212499999998</v>
          </cell>
        </row>
        <row r="42">
          <cell r="B42">
            <v>54050006</v>
          </cell>
          <cell r="C42" t="str">
            <v>PARAFUSO MAQUINA ACO ZN ROSCA M-16 45MM</v>
          </cell>
          <cell r="D42">
            <v>14</v>
          </cell>
          <cell r="E42">
            <v>4.28</v>
          </cell>
          <cell r="I42">
            <v>3</v>
          </cell>
          <cell r="J42">
            <v>2.4347174657534243</v>
          </cell>
          <cell r="K42">
            <v>2.3032427226027394</v>
          </cell>
          <cell r="L42">
            <v>2.2400000000000002</v>
          </cell>
          <cell r="M42">
            <v>2.36</v>
          </cell>
          <cell r="P42">
            <v>2.6516213613013697</v>
          </cell>
          <cell r="Q42">
            <v>3.0970937499999995</v>
          </cell>
        </row>
        <row r="43">
          <cell r="B43">
            <v>54050034</v>
          </cell>
          <cell r="C43" t="str">
            <v>PARAFUSO MAQUINA ACO ZN ROSCA M-16 75 MM</v>
          </cell>
          <cell r="D43">
            <v>1</v>
          </cell>
          <cell r="E43">
            <v>4.55</v>
          </cell>
          <cell r="I43">
            <v>3.19</v>
          </cell>
          <cell r="J43">
            <v>2.5791952054794525</v>
          </cell>
          <cell r="K43">
            <v>2.439918664383562</v>
          </cell>
          <cell r="L43">
            <v>1.78</v>
          </cell>
          <cell r="M43">
            <v>2.5099999999999998</v>
          </cell>
          <cell r="P43">
            <v>2.8149593321917807</v>
          </cell>
          <cell r="Q43">
            <v>3.2878724999999998</v>
          </cell>
        </row>
        <row r="44">
          <cell r="B44">
            <v>12050009</v>
          </cell>
          <cell r="C44" t="str">
            <v>PARA-RAIO ZNO POLIM 15 kV 10 KA.</v>
          </cell>
          <cell r="D44">
            <v>12</v>
          </cell>
          <cell r="E44">
            <v>312.29000000000002</v>
          </cell>
          <cell r="I44">
            <v>218.39</v>
          </cell>
          <cell r="J44">
            <v>171.03488869863014</v>
          </cell>
          <cell r="K44">
            <v>161.79900470890411</v>
          </cell>
          <cell r="L44">
            <v>122.12</v>
          </cell>
          <cell r="M44">
            <v>172.5</v>
          </cell>
          <cell r="P44">
            <v>190.09450235445206</v>
          </cell>
          <cell r="Q44">
            <v>222.03037874999998</v>
          </cell>
        </row>
        <row r="45">
          <cell r="B45">
            <v>22040001</v>
          </cell>
          <cell r="C45" t="str">
            <v>PINO ISOLADOR, PARA CRUZETA FERRO,COM 188MM,ROSCA CHUMBO 25MM,CONFORME NORMA ABNT NBR-8158 , NBR-6547.</v>
          </cell>
          <cell r="D45">
            <v>21</v>
          </cell>
          <cell r="G45">
            <v>17.55</v>
          </cell>
          <cell r="I45">
            <v>12.28</v>
          </cell>
          <cell r="J45">
            <v>19.964683219178085</v>
          </cell>
          <cell r="K45">
            <v>18.886590325342468</v>
          </cell>
          <cell r="L45">
            <v>9.01</v>
          </cell>
          <cell r="M45">
            <v>9.69</v>
          </cell>
          <cell r="P45">
            <v>15.583295162671234</v>
          </cell>
          <cell r="Q45">
            <v>18.20128875</v>
          </cell>
        </row>
        <row r="46">
          <cell r="B46">
            <v>21050009</v>
          </cell>
          <cell r="C46" t="str">
            <v>POSTE CIRC CONC 11M 300DAN</v>
          </cell>
          <cell r="D46">
            <v>2</v>
          </cell>
          <cell r="E46">
            <v>1384.36</v>
          </cell>
          <cell r="I46">
            <v>968.09</v>
          </cell>
          <cell r="J46">
            <v>772.99336472602738</v>
          </cell>
          <cell r="K46">
            <v>731.25172303082184</v>
          </cell>
          <cell r="L46">
            <v>705.5</v>
          </cell>
          <cell r="M46">
            <v>764.67</v>
          </cell>
          <cell r="O46">
            <v>754.43</v>
          </cell>
          <cell r="P46">
            <v>817.92390767694053</v>
          </cell>
          <cell r="Q46">
            <v>955.33512416666645</v>
          </cell>
        </row>
        <row r="47">
          <cell r="B47">
            <v>21050010</v>
          </cell>
          <cell r="C47" t="str">
            <v>POSTE CIRC CONC 11M 600DAN</v>
          </cell>
          <cell r="D47">
            <v>7</v>
          </cell>
          <cell r="E47">
            <v>2781.23</v>
          </cell>
          <cell r="I47">
            <v>1944.92</v>
          </cell>
          <cell r="J47">
            <v>1552.9858732876712</v>
          </cell>
          <cell r="K47">
            <v>1469.1246361301369</v>
          </cell>
          <cell r="L47">
            <v>950.38</v>
          </cell>
          <cell r="M47">
            <v>1536.25</v>
          </cell>
          <cell r="P47">
            <v>1707.0223180650685</v>
          </cell>
          <cell r="Q47">
            <v>1993.8020674999998</v>
          </cell>
        </row>
        <row r="48">
          <cell r="B48">
            <v>23020002</v>
          </cell>
          <cell r="C48" t="str">
            <v>SAPATILHA, ACO ZINCADO, PARA CABO ACO,CONFORME NORMAS ABNT NBR 8158,8159 E 6547.</v>
          </cell>
          <cell r="D48">
            <v>20</v>
          </cell>
          <cell r="E48">
            <v>1.91</v>
          </cell>
          <cell r="I48">
            <v>1.34</v>
          </cell>
          <cell r="J48">
            <v>1.0862585616438356</v>
          </cell>
          <cell r="K48">
            <v>1.0276005993150685</v>
          </cell>
          <cell r="L48">
            <v>1.02</v>
          </cell>
          <cell r="M48">
            <v>1.06</v>
          </cell>
          <cell r="P48">
            <v>1.1838002996575343</v>
          </cell>
          <cell r="Q48">
            <v>1.38267875</v>
          </cell>
        </row>
        <row r="49">
          <cell r="B49">
            <v>22015016</v>
          </cell>
          <cell r="C49" t="str">
            <v>SELA CRUZETA ACO QUENTE</v>
          </cell>
          <cell r="D49">
            <v>7</v>
          </cell>
          <cell r="E49">
            <v>12.14</v>
          </cell>
          <cell r="I49">
            <v>8.49</v>
          </cell>
          <cell r="J49">
            <v>6.8814212328767121</v>
          </cell>
          <cell r="K49">
            <v>6.509824486301369</v>
          </cell>
          <cell r="L49">
            <v>6.17</v>
          </cell>
          <cell r="M49">
            <v>6.71</v>
          </cell>
          <cell r="P49">
            <v>7.4999122431506846</v>
          </cell>
          <cell r="Q49">
            <v>8.7598974999999992</v>
          </cell>
        </row>
        <row r="50">
          <cell r="B50">
            <v>22045001</v>
          </cell>
          <cell r="C50" t="str">
            <v>SUPORTE ACO ZN TRAFO POSTE CC 240MM</v>
          </cell>
          <cell r="D50">
            <v>3</v>
          </cell>
          <cell r="E50">
            <v>86.24</v>
          </cell>
          <cell r="I50">
            <v>60.309999999999995</v>
          </cell>
          <cell r="J50">
            <v>48.897688356164387</v>
          </cell>
          <cell r="K50">
            <v>46.257213184931508</v>
          </cell>
          <cell r="L50">
            <v>44.47</v>
          </cell>
          <cell r="M50">
            <v>47.64</v>
          </cell>
          <cell r="P50">
            <v>53.283606592465752</v>
          </cell>
          <cell r="Q50">
            <v>62.235252499999994</v>
          </cell>
        </row>
        <row r="51">
          <cell r="B51">
            <v>22045006</v>
          </cell>
          <cell r="C51" t="str">
            <v>SUPORTE ACO ZN TRAFO POSTE CC 250MM</v>
          </cell>
          <cell r="D51">
            <v>3</v>
          </cell>
          <cell r="E51">
            <v>97.17</v>
          </cell>
          <cell r="I51">
            <v>67.960000000000008</v>
          </cell>
          <cell r="J51">
            <v>55.104880136986303</v>
          </cell>
          <cell r="K51">
            <v>52.129216609589037</v>
          </cell>
          <cell r="L51">
            <v>50.120000000000005</v>
          </cell>
          <cell r="M51">
            <v>53.67</v>
          </cell>
          <cell r="P51">
            <v>60.044608304794522</v>
          </cell>
          <cell r="Q51">
            <v>70.132102500000002</v>
          </cell>
        </row>
        <row r="52">
          <cell r="B52">
            <v>21095023</v>
          </cell>
          <cell r="C52" t="str">
            <v>SUPORTE Z PARA REDE COMPACTA DE 13,8KV E 34,5KV</v>
          </cell>
          <cell r="D52">
            <v>21</v>
          </cell>
          <cell r="E52">
            <v>16.91</v>
          </cell>
          <cell r="I52">
            <v>11.83</v>
          </cell>
          <cell r="J52">
            <v>9.589041095890412</v>
          </cell>
          <cell r="K52">
            <v>9.0712328767123296</v>
          </cell>
          <cell r="L52">
            <v>8.7000000000000011</v>
          </cell>
          <cell r="M52">
            <v>9.34</v>
          </cell>
          <cell r="P52">
            <v>10.450616438356164</v>
          </cell>
          <cell r="Q52">
            <v>12.206319999999998</v>
          </cell>
        </row>
        <row r="53">
          <cell r="B53">
            <v>14020059</v>
          </cell>
          <cell r="C53" t="str">
            <v>TR DISTAEREO15KV380/220V,300KVATRIF CONV</v>
          </cell>
          <cell r="D53">
            <v>4</v>
          </cell>
          <cell r="E53">
            <v>35821.72</v>
          </cell>
          <cell r="I53">
            <v>25050.16</v>
          </cell>
          <cell r="M53">
            <v>19786.63</v>
          </cell>
          <cell r="N53">
            <v>18486.585365853658</v>
          </cell>
          <cell r="O53">
            <v>15586.76</v>
          </cell>
          <cell r="P53">
            <v>20318.46</v>
          </cell>
          <cell r="Q53">
            <v>23731.961279999996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40"/>
  <sheetViews>
    <sheetView tabSelected="1" view="pageBreakPreview" zoomScale="70" zoomScaleNormal="85" zoomScaleSheetLayoutView="70" workbookViewId="0">
      <selection activeCell="K44" sqref="K44:L44"/>
    </sheetView>
  </sheetViews>
  <sheetFormatPr defaultRowHeight="12.75" x14ac:dyDescent="0.2"/>
  <cols>
    <col min="1" max="1" width="3" style="29" customWidth="1"/>
    <col min="2" max="2" width="9.140625" style="28"/>
    <col min="3" max="3" width="11.28515625" style="28" customWidth="1"/>
    <col min="4" max="4" width="6.42578125" style="28" bestFit="1" customWidth="1"/>
    <col min="5" max="5" width="55.85546875" style="28" customWidth="1"/>
    <col min="6" max="9" width="9.140625" style="28"/>
    <col min="10" max="10" width="15.5703125" style="28" customWidth="1"/>
    <col min="11" max="11" width="7.85546875" style="28" bestFit="1" customWidth="1"/>
    <col min="12" max="12" width="13.28515625" style="28" bestFit="1" customWidth="1"/>
    <col min="13" max="36" width="9.140625" style="29"/>
    <col min="37" max="257" width="9.140625" style="28"/>
    <col min="258" max="258" width="6.42578125" style="28" bestFit="1" customWidth="1"/>
    <col min="259" max="259" width="36.42578125" style="28" customWidth="1"/>
    <col min="260" max="264" width="9.140625" style="28"/>
    <col min="265" max="265" width="15.5703125" style="28" customWidth="1"/>
    <col min="266" max="266" width="12" style="28" bestFit="1" customWidth="1"/>
    <col min="267" max="267" width="11" style="28" bestFit="1" customWidth="1"/>
    <col min="268" max="268" width="12" style="28" bestFit="1" customWidth="1"/>
    <col min="269" max="513" width="9.140625" style="28"/>
    <col min="514" max="514" width="6.42578125" style="28" bestFit="1" customWidth="1"/>
    <col min="515" max="515" width="36.42578125" style="28" customWidth="1"/>
    <col min="516" max="520" width="9.140625" style="28"/>
    <col min="521" max="521" width="15.5703125" style="28" customWidth="1"/>
    <col min="522" max="522" width="12" style="28" bestFit="1" customWidth="1"/>
    <col min="523" max="523" width="11" style="28" bestFit="1" customWidth="1"/>
    <col min="524" max="524" width="12" style="28" bestFit="1" customWidth="1"/>
    <col min="525" max="769" width="9.140625" style="28"/>
    <col min="770" max="770" width="6.42578125" style="28" bestFit="1" customWidth="1"/>
    <col min="771" max="771" width="36.42578125" style="28" customWidth="1"/>
    <col min="772" max="776" width="9.140625" style="28"/>
    <col min="777" max="777" width="15.5703125" style="28" customWidth="1"/>
    <col min="778" max="778" width="12" style="28" bestFit="1" customWidth="1"/>
    <col min="779" max="779" width="11" style="28" bestFit="1" customWidth="1"/>
    <col min="780" max="780" width="12" style="28" bestFit="1" customWidth="1"/>
    <col min="781" max="1025" width="9.140625" style="28"/>
    <col min="1026" max="1026" width="6.42578125" style="28" bestFit="1" customWidth="1"/>
    <col min="1027" max="1027" width="36.42578125" style="28" customWidth="1"/>
    <col min="1028" max="1032" width="9.140625" style="28"/>
    <col min="1033" max="1033" width="15.5703125" style="28" customWidth="1"/>
    <col min="1034" max="1034" width="12" style="28" bestFit="1" customWidth="1"/>
    <col min="1035" max="1035" width="11" style="28" bestFit="1" customWidth="1"/>
    <col min="1036" max="1036" width="12" style="28" bestFit="1" customWidth="1"/>
    <col min="1037" max="1281" width="9.140625" style="28"/>
    <col min="1282" max="1282" width="6.42578125" style="28" bestFit="1" customWidth="1"/>
    <col min="1283" max="1283" width="36.42578125" style="28" customWidth="1"/>
    <col min="1284" max="1288" width="9.140625" style="28"/>
    <col min="1289" max="1289" width="15.5703125" style="28" customWidth="1"/>
    <col min="1290" max="1290" width="12" style="28" bestFit="1" customWidth="1"/>
    <col min="1291" max="1291" width="11" style="28" bestFit="1" customWidth="1"/>
    <col min="1292" max="1292" width="12" style="28" bestFit="1" customWidth="1"/>
    <col min="1293" max="1537" width="9.140625" style="28"/>
    <col min="1538" max="1538" width="6.42578125" style="28" bestFit="1" customWidth="1"/>
    <col min="1539" max="1539" width="36.42578125" style="28" customWidth="1"/>
    <col min="1540" max="1544" width="9.140625" style="28"/>
    <col min="1545" max="1545" width="15.5703125" style="28" customWidth="1"/>
    <col min="1546" max="1546" width="12" style="28" bestFit="1" customWidth="1"/>
    <col min="1547" max="1547" width="11" style="28" bestFit="1" customWidth="1"/>
    <col min="1548" max="1548" width="12" style="28" bestFit="1" customWidth="1"/>
    <col min="1549" max="1793" width="9.140625" style="28"/>
    <col min="1794" max="1794" width="6.42578125" style="28" bestFit="1" customWidth="1"/>
    <col min="1795" max="1795" width="36.42578125" style="28" customWidth="1"/>
    <col min="1796" max="1800" width="9.140625" style="28"/>
    <col min="1801" max="1801" width="15.5703125" style="28" customWidth="1"/>
    <col min="1802" max="1802" width="12" style="28" bestFit="1" customWidth="1"/>
    <col min="1803" max="1803" width="11" style="28" bestFit="1" customWidth="1"/>
    <col min="1804" max="1804" width="12" style="28" bestFit="1" customWidth="1"/>
    <col min="1805" max="2049" width="9.140625" style="28"/>
    <col min="2050" max="2050" width="6.42578125" style="28" bestFit="1" customWidth="1"/>
    <col min="2051" max="2051" width="36.42578125" style="28" customWidth="1"/>
    <col min="2052" max="2056" width="9.140625" style="28"/>
    <col min="2057" max="2057" width="15.5703125" style="28" customWidth="1"/>
    <col min="2058" max="2058" width="12" style="28" bestFit="1" customWidth="1"/>
    <col min="2059" max="2059" width="11" style="28" bestFit="1" customWidth="1"/>
    <col min="2060" max="2060" width="12" style="28" bestFit="1" customWidth="1"/>
    <col min="2061" max="2305" width="9.140625" style="28"/>
    <col min="2306" max="2306" width="6.42578125" style="28" bestFit="1" customWidth="1"/>
    <col min="2307" max="2307" width="36.42578125" style="28" customWidth="1"/>
    <col min="2308" max="2312" width="9.140625" style="28"/>
    <col min="2313" max="2313" width="15.5703125" style="28" customWidth="1"/>
    <col min="2314" max="2314" width="12" style="28" bestFit="1" customWidth="1"/>
    <col min="2315" max="2315" width="11" style="28" bestFit="1" customWidth="1"/>
    <col min="2316" max="2316" width="12" style="28" bestFit="1" customWidth="1"/>
    <col min="2317" max="2561" width="9.140625" style="28"/>
    <col min="2562" max="2562" width="6.42578125" style="28" bestFit="1" customWidth="1"/>
    <col min="2563" max="2563" width="36.42578125" style="28" customWidth="1"/>
    <col min="2564" max="2568" width="9.140625" style="28"/>
    <col min="2569" max="2569" width="15.5703125" style="28" customWidth="1"/>
    <col min="2570" max="2570" width="12" style="28" bestFit="1" customWidth="1"/>
    <col min="2571" max="2571" width="11" style="28" bestFit="1" customWidth="1"/>
    <col min="2572" max="2572" width="12" style="28" bestFit="1" customWidth="1"/>
    <col min="2573" max="2817" width="9.140625" style="28"/>
    <col min="2818" max="2818" width="6.42578125" style="28" bestFit="1" customWidth="1"/>
    <col min="2819" max="2819" width="36.42578125" style="28" customWidth="1"/>
    <col min="2820" max="2824" width="9.140625" style="28"/>
    <col min="2825" max="2825" width="15.5703125" style="28" customWidth="1"/>
    <col min="2826" max="2826" width="12" style="28" bestFit="1" customWidth="1"/>
    <col min="2827" max="2827" width="11" style="28" bestFit="1" customWidth="1"/>
    <col min="2828" max="2828" width="12" style="28" bestFit="1" customWidth="1"/>
    <col min="2829" max="3073" width="9.140625" style="28"/>
    <col min="3074" max="3074" width="6.42578125" style="28" bestFit="1" customWidth="1"/>
    <col min="3075" max="3075" width="36.42578125" style="28" customWidth="1"/>
    <col min="3076" max="3080" width="9.140625" style="28"/>
    <col min="3081" max="3081" width="15.5703125" style="28" customWidth="1"/>
    <col min="3082" max="3082" width="12" style="28" bestFit="1" customWidth="1"/>
    <col min="3083" max="3083" width="11" style="28" bestFit="1" customWidth="1"/>
    <col min="3084" max="3084" width="12" style="28" bestFit="1" customWidth="1"/>
    <col min="3085" max="3329" width="9.140625" style="28"/>
    <col min="3330" max="3330" width="6.42578125" style="28" bestFit="1" customWidth="1"/>
    <col min="3331" max="3331" width="36.42578125" style="28" customWidth="1"/>
    <col min="3332" max="3336" width="9.140625" style="28"/>
    <col min="3337" max="3337" width="15.5703125" style="28" customWidth="1"/>
    <col min="3338" max="3338" width="12" style="28" bestFit="1" customWidth="1"/>
    <col min="3339" max="3339" width="11" style="28" bestFit="1" customWidth="1"/>
    <col min="3340" max="3340" width="12" style="28" bestFit="1" customWidth="1"/>
    <col min="3341" max="3585" width="9.140625" style="28"/>
    <col min="3586" max="3586" width="6.42578125" style="28" bestFit="1" customWidth="1"/>
    <col min="3587" max="3587" width="36.42578125" style="28" customWidth="1"/>
    <col min="3588" max="3592" width="9.140625" style="28"/>
    <col min="3593" max="3593" width="15.5703125" style="28" customWidth="1"/>
    <col min="3594" max="3594" width="12" style="28" bestFit="1" customWidth="1"/>
    <col min="3595" max="3595" width="11" style="28" bestFit="1" customWidth="1"/>
    <col min="3596" max="3596" width="12" style="28" bestFit="1" customWidth="1"/>
    <col min="3597" max="3841" width="9.140625" style="28"/>
    <col min="3842" max="3842" width="6.42578125" style="28" bestFit="1" customWidth="1"/>
    <col min="3843" max="3843" width="36.42578125" style="28" customWidth="1"/>
    <col min="3844" max="3848" width="9.140625" style="28"/>
    <col min="3849" max="3849" width="15.5703125" style="28" customWidth="1"/>
    <col min="3850" max="3850" width="12" style="28" bestFit="1" customWidth="1"/>
    <col min="3851" max="3851" width="11" style="28" bestFit="1" customWidth="1"/>
    <col min="3852" max="3852" width="12" style="28" bestFit="1" customWidth="1"/>
    <col min="3853" max="4097" width="9.140625" style="28"/>
    <col min="4098" max="4098" width="6.42578125" style="28" bestFit="1" customWidth="1"/>
    <col min="4099" max="4099" width="36.42578125" style="28" customWidth="1"/>
    <col min="4100" max="4104" width="9.140625" style="28"/>
    <col min="4105" max="4105" width="15.5703125" style="28" customWidth="1"/>
    <col min="4106" max="4106" width="12" style="28" bestFit="1" customWidth="1"/>
    <col min="4107" max="4107" width="11" style="28" bestFit="1" customWidth="1"/>
    <col min="4108" max="4108" width="12" style="28" bestFit="1" customWidth="1"/>
    <col min="4109" max="4353" width="9.140625" style="28"/>
    <col min="4354" max="4354" width="6.42578125" style="28" bestFit="1" customWidth="1"/>
    <col min="4355" max="4355" width="36.42578125" style="28" customWidth="1"/>
    <col min="4356" max="4360" width="9.140625" style="28"/>
    <col min="4361" max="4361" width="15.5703125" style="28" customWidth="1"/>
    <col min="4362" max="4362" width="12" style="28" bestFit="1" customWidth="1"/>
    <col min="4363" max="4363" width="11" style="28" bestFit="1" customWidth="1"/>
    <col min="4364" max="4364" width="12" style="28" bestFit="1" customWidth="1"/>
    <col min="4365" max="4609" width="9.140625" style="28"/>
    <col min="4610" max="4610" width="6.42578125" style="28" bestFit="1" customWidth="1"/>
    <col min="4611" max="4611" width="36.42578125" style="28" customWidth="1"/>
    <col min="4612" max="4616" width="9.140625" style="28"/>
    <col min="4617" max="4617" width="15.5703125" style="28" customWidth="1"/>
    <col min="4618" max="4618" width="12" style="28" bestFit="1" customWidth="1"/>
    <col min="4619" max="4619" width="11" style="28" bestFit="1" customWidth="1"/>
    <col min="4620" max="4620" width="12" style="28" bestFit="1" customWidth="1"/>
    <col min="4621" max="4865" width="9.140625" style="28"/>
    <col min="4866" max="4866" width="6.42578125" style="28" bestFit="1" customWidth="1"/>
    <col min="4867" max="4867" width="36.42578125" style="28" customWidth="1"/>
    <col min="4868" max="4872" width="9.140625" style="28"/>
    <col min="4873" max="4873" width="15.5703125" style="28" customWidth="1"/>
    <col min="4874" max="4874" width="12" style="28" bestFit="1" customWidth="1"/>
    <col min="4875" max="4875" width="11" style="28" bestFit="1" customWidth="1"/>
    <col min="4876" max="4876" width="12" style="28" bestFit="1" customWidth="1"/>
    <col min="4877" max="5121" width="9.140625" style="28"/>
    <col min="5122" max="5122" width="6.42578125" style="28" bestFit="1" customWidth="1"/>
    <col min="5123" max="5123" width="36.42578125" style="28" customWidth="1"/>
    <col min="5124" max="5128" width="9.140625" style="28"/>
    <col min="5129" max="5129" width="15.5703125" style="28" customWidth="1"/>
    <col min="5130" max="5130" width="12" style="28" bestFit="1" customWidth="1"/>
    <col min="5131" max="5131" width="11" style="28" bestFit="1" customWidth="1"/>
    <col min="5132" max="5132" width="12" style="28" bestFit="1" customWidth="1"/>
    <col min="5133" max="5377" width="9.140625" style="28"/>
    <col min="5378" max="5378" width="6.42578125" style="28" bestFit="1" customWidth="1"/>
    <col min="5379" max="5379" width="36.42578125" style="28" customWidth="1"/>
    <col min="5380" max="5384" width="9.140625" style="28"/>
    <col min="5385" max="5385" width="15.5703125" style="28" customWidth="1"/>
    <col min="5386" max="5386" width="12" style="28" bestFit="1" customWidth="1"/>
    <col min="5387" max="5387" width="11" style="28" bestFit="1" customWidth="1"/>
    <col min="5388" max="5388" width="12" style="28" bestFit="1" customWidth="1"/>
    <col min="5389" max="5633" width="9.140625" style="28"/>
    <col min="5634" max="5634" width="6.42578125" style="28" bestFit="1" customWidth="1"/>
    <col min="5635" max="5635" width="36.42578125" style="28" customWidth="1"/>
    <col min="5636" max="5640" width="9.140625" style="28"/>
    <col min="5641" max="5641" width="15.5703125" style="28" customWidth="1"/>
    <col min="5642" max="5642" width="12" style="28" bestFit="1" customWidth="1"/>
    <col min="5643" max="5643" width="11" style="28" bestFit="1" customWidth="1"/>
    <col min="5644" max="5644" width="12" style="28" bestFit="1" customWidth="1"/>
    <col min="5645" max="5889" width="9.140625" style="28"/>
    <col min="5890" max="5890" width="6.42578125" style="28" bestFit="1" customWidth="1"/>
    <col min="5891" max="5891" width="36.42578125" style="28" customWidth="1"/>
    <col min="5892" max="5896" width="9.140625" style="28"/>
    <col min="5897" max="5897" width="15.5703125" style="28" customWidth="1"/>
    <col min="5898" max="5898" width="12" style="28" bestFit="1" customWidth="1"/>
    <col min="5899" max="5899" width="11" style="28" bestFit="1" customWidth="1"/>
    <col min="5900" max="5900" width="12" style="28" bestFit="1" customWidth="1"/>
    <col min="5901" max="6145" width="9.140625" style="28"/>
    <col min="6146" max="6146" width="6.42578125" style="28" bestFit="1" customWidth="1"/>
    <col min="6147" max="6147" width="36.42578125" style="28" customWidth="1"/>
    <col min="6148" max="6152" width="9.140625" style="28"/>
    <col min="6153" max="6153" width="15.5703125" style="28" customWidth="1"/>
    <col min="6154" max="6154" width="12" style="28" bestFit="1" customWidth="1"/>
    <col min="6155" max="6155" width="11" style="28" bestFit="1" customWidth="1"/>
    <col min="6156" max="6156" width="12" style="28" bestFit="1" customWidth="1"/>
    <col min="6157" max="6401" width="9.140625" style="28"/>
    <col min="6402" max="6402" width="6.42578125" style="28" bestFit="1" customWidth="1"/>
    <col min="6403" max="6403" width="36.42578125" style="28" customWidth="1"/>
    <col min="6404" max="6408" width="9.140625" style="28"/>
    <col min="6409" max="6409" width="15.5703125" style="28" customWidth="1"/>
    <col min="6410" max="6410" width="12" style="28" bestFit="1" customWidth="1"/>
    <col min="6411" max="6411" width="11" style="28" bestFit="1" customWidth="1"/>
    <col min="6412" max="6412" width="12" style="28" bestFit="1" customWidth="1"/>
    <col min="6413" max="6657" width="9.140625" style="28"/>
    <col min="6658" max="6658" width="6.42578125" style="28" bestFit="1" customWidth="1"/>
    <col min="6659" max="6659" width="36.42578125" style="28" customWidth="1"/>
    <col min="6660" max="6664" width="9.140625" style="28"/>
    <col min="6665" max="6665" width="15.5703125" style="28" customWidth="1"/>
    <col min="6666" max="6666" width="12" style="28" bestFit="1" customWidth="1"/>
    <col min="6667" max="6667" width="11" style="28" bestFit="1" customWidth="1"/>
    <col min="6668" max="6668" width="12" style="28" bestFit="1" customWidth="1"/>
    <col min="6669" max="6913" width="9.140625" style="28"/>
    <col min="6914" max="6914" width="6.42578125" style="28" bestFit="1" customWidth="1"/>
    <col min="6915" max="6915" width="36.42578125" style="28" customWidth="1"/>
    <col min="6916" max="6920" width="9.140625" style="28"/>
    <col min="6921" max="6921" width="15.5703125" style="28" customWidth="1"/>
    <col min="6922" max="6922" width="12" style="28" bestFit="1" customWidth="1"/>
    <col min="6923" max="6923" width="11" style="28" bestFit="1" customWidth="1"/>
    <col min="6924" max="6924" width="12" style="28" bestFit="1" customWidth="1"/>
    <col min="6925" max="7169" width="9.140625" style="28"/>
    <col min="7170" max="7170" width="6.42578125" style="28" bestFit="1" customWidth="1"/>
    <col min="7171" max="7171" width="36.42578125" style="28" customWidth="1"/>
    <col min="7172" max="7176" width="9.140625" style="28"/>
    <col min="7177" max="7177" width="15.5703125" style="28" customWidth="1"/>
    <col min="7178" max="7178" width="12" style="28" bestFit="1" customWidth="1"/>
    <col min="7179" max="7179" width="11" style="28" bestFit="1" customWidth="1"/>
    <col min="7180" max="7180" width="12" style="28" bestFit="1" customWidth="1"/>
    <col min="7181" max="7425" width="9.140625" style="28"/>
    <col min="7426" max="7426" width="6.42578125" style="28" bestFit="1" customWidth="1"/>
    <col min="7427" max="7427" width="36.42578125" style="28" customWidth="1"/>
    <col min="7428" max="7432" width="9.140625" style="28"/>
    <col min="7433" max="7433" width="15.5703125" style="28" customWidth="1"/>
    <col min="7434" max="7434" width="12" style="28" bestFit="1" customWidth="1"/>
    <col min="7435" max="7435" width="11" style="28" bestFit="1" customWidth="1"/>
    <col min="7436" max="7436" width="12" style="28" bestFit="1" customWidth="1"/>
    <col min="7437" max="7681" width="9.140625" style="28"/>
    <col min="7682" max="7682" width="6.42578125" style="28" bestFit="1" customWidth="1"/>
    <col min="7683" max="7683" width="36.42578125" style="28" customWidth="1"/>
    <col min="7684" max="7688" width="9.140625" style="28"/>
    <col min="7689" max="7689" width="15.5703125" style="28" customWidth="1"/>
    <col min="7690" max="7690" width="12" style="28" bestFit="1" customWidth="1"/>
    <col min="7691" max="7691" width="11" style="28" bestFit="1" customWidth="1"/>
    <col min="7692" max="7692" width="12" style="28" bestFit="1" customWidth="1"/>
    <col min="7693" max="7937" width="9.140625" style="28"/>
    <col min="7938" max="7938" width="6.42578125" style="28" bestFit="1" customWidth="1"/>
    <col min="7939" max="7939" width="36.42578125" style="28" customWidth="1"/>
    <col min="7940" max="7944" width="9.140625" style="28"/>
    <col min="7945" max="7945" width="15.5703125" style="28" customWidth="1"/>
    <col min="7946" max="7946" width="12" style="28" bestFit="1" customWidth="1"/>
    <col min="7947" max="7947" width="11" style="28" bestFit="1" customWidth="1"/>
    <col min="7948" max="7948" width="12" style="28" bestFit="1" customWidth="1"/>
    <col min="7949" max="8193" width="9.140625" style="28"/>
    <col min="8194" max="8194" width="6.42578125" style="28" bestFit="1" customWidth="1"/>
    <col min="8195" max="8195" width="36.42578125" style="28" customWidth="1"/>
    <col min="8196" max="8200" width="9.140625" style="28"/>
    <col min="8201" max="8201" width="15.5703125" style="28" customWidth="1"/>
    <col min="8202" max="8202" width="12" style="28" bestFit="1" customWidth="1"/>
    <col min="8203" max="8203" width="11" style="28" bestFit="1" customWidth="1"/>
    <col min="8204" max="8204" width="12" style="28" bestFit="1" customWidth="1"/>
    <col min="8205" max="8449" width="9.140625" style="28"/>
    <col min="8450" max="8450" width="6.42578125" style="28" bestFit="1" customWidth="1"/>
    <col min="8451" max="8451" width="36.42578125" style="28" customWidth="1"/>
    <col min="8452" max="8456" width="9.140625" style="28"/>
    <col min="8457" max="8457" width="15.5703125" style="28" customWidth="1"/>
    <col min="8458" max="8458" width="12" style="28" bestFit="1" customWidth="1"/>
    <col min="8459" max="8459" width="11" style="28" bestFit="1" customWidth="1"/>
    <col min="8460" max="8460" width="12" style="28" bestFit="1" customWidth="1"/>
    <col min="8461" max="8705" width="9.140625" style="28"/>
    <col min="8706" max="8706" width="6.42578125" style="28" bestFit="1" customWidth="1"/>
    <col min="8707" max="8707" width="36.42578125" style="28" customWidth="1"/>
    <col min="8708" max="8712" width="9.140625" style="28"/>
    <col min="8713" max="8713" width="15.5703125" style="28" customWidth="1"/>
    <col min="8714" max="8714" width="12" style="28" bestFit="1" customWidth="1"/>
    <col min="8715" max="8715" width="11" style="28" bestFit="1" customWidth="1"/>
    <col min="8716" max="8716" width="12" style="28" bestFit="1" customWidth="1"/>
    <col min="8717" max="8961" width="9.140625" style="28"/>
    <col min="8962" max="8962" width="6.42578125" style="28" bestFit="1" customWidth="1"/>
    <col min="8963" max="8963" width="36.42578125" style="28" customWidth="1"/>
    <col min="8964" max="8968" width="9.140625" style="28"/>
    <col min="8969" max="8969" width="15.5703125" style="28" customWidth="1"/>
    <col min="8970" max="8970" width="12" style="28" bestFit="1" customWidth="1"/>
    <col min="8971" max="8971" width="11" style="28" bestFit="1" customWidth="1"/>
    <col min="8972" max="8972" width="12" style="28" bestFit="1" customWidth="1"/>
    <col min="8973" max="9217" width="9.140625" style="28"/>
    <col min="9218" max="9218" width="6.42578125" style="28" bestFit="1" customWidth="1"/>
    <col min="9219" max="9219" width="36.42578125" style="28" customWidth="1"/>
    <col min="9220" max="9224" width="9.140625" style="28"/>
    <col min="9225" max="9225" width="15.5703125" style="28" customWidth="1"/>
    <col min="9226" max="9226" width="12" style="28" bestFit="1" customWidth="1"/>
    <col min="9227" max="9227" width="11" style="28" bestFit="1" customWidth="1"/>
    <col min="9228" max="9228" width="12" style="28" bestFit="1" customWidth="1"/>
    <col min="9229" max="9473" width="9.140625" style="28"/>
    <col min="9474" max="9474" width="6.42578125" style="28" bestFit="1" customWidth="1"/>
    <col min="9475" max="9475" width="36.42578125" style="28" customWidth="1"/>
    <col min="9476" max="9480" width="9.140625" style="28"/>
    <col min="9481" max="9481" width="15.5703125" style="28" customWidth="1"/>
    <col min="9482" max="9482" width="12" style="28" bestFit="1" customWidth="1"/>
    <col min="9483" max="9483" width="11" style="28" bestFit="1" customWidth="1"/>
    <col min="9484" max="9484" width="12" style="28" bestFit="1" customWidth="1"/>
    <col min="9485" max="9729" width="9.140625" style="28"/>
    <col min="9730" max="9730" width="6.42578125" style="28" bestFit="1" customWidth="1"/>
    <col min="9731" max="9731" width="36.42578125" style="28" customWidth="1"/>
    <col min="9732" max="9736" width="9.140625" style="28"/>
    <col min="9737" max="9737" width="15.5703125" style="28" customWidth="1"/>
    <col min="9738" max="9738" width="12" style="28" bestFit="1" customWidth="1"/>
    <col min="9739" max="9739" width="11" style="28" bestFit="1" customWidth="1"/>
    <col min="9740" max="9740" width="12" style="28" bestFit="1" customWidth="1"/>
    <col min="9741" max="9985" width="9.140625" style="28"/>
    <col min="9986" max="9986" width="6.42578125" style="28" bestFit="1" customWidth="1"/>
    <col min="9987" max="9987" width="36.42578125" style="28" customWidth="1"/>
    <col min="9988" max="9992" width="9.140625" style="28"/>
    <col min="9993" max="9993" width="15.5703125" style="28" customWidth="1"/>
    <col min="9994" max="9994" width="12" style="28" bestFit="1" customWidth="1"/>
    <col min="9995" max="9995" width="11" style="28" bestFit="1" customWidth="1"/>
    <col min="9996" max="9996" width="12" style="28" bestFit="1" customWidth="1"/>
    <col min="9997" max="10241" width="9.140625" style="28"/>
    <col min="10242" max="10242" width="6.42578125" style="28" bestFit="1" customWidth="1"/>
    <col min="10243" max="10243" width="36.42578125" style="28" customWidth="1"/>
    <col min="10244" max="10248" width="9.140625" style="28"/>
    <col min="10249" max="10249" width="15.5703125" style="28" customWidth="1"/>
    <col min="10250" max="10250" width="12" style="28" bestFit="1" customWidth="1"/>
    <col min="10251" max="10251" width="11" style="28" bestFit="1" customWidth="1"/>
    <col min="10252" max="10252" width="12" style="28" bestFit="1" customWidth="1"/>
    <col min="10253" max="10497" width="9.140625" style="28"/>
    <col min="10498" max="10498" width="6.42578125" style="28" bestFit="1" customWidth="1"/>
    <col min="10499" max="10499" width="36.42578125" style="28" customWidth="1"/>
    <col min="10500" max="10504" width="9.140625" style="28"/>
    <col min="10505" max="10505" width="15.5703125" style="28" customWidth="1"/>
    <col min="10506" max="10506" width="12" style="28" bestFit="1" customWidth="1"/>
    <col min="10507" max="10507" width="11" style="28" bestFit="1" customWidth="1"/>
    <col min="10508" max="10508" width="12" style="28" bestFit="1" customWidth="1"/>
    <col min="10509" max="10753" width="9.140625" style="28"/>
    <col min="10754" max="10754" width="6.42578125" style="28" bestFit="1" customWidth="1"/>
    <col min="10755" max="10755" width="36.42578125" style="28" customWidth="1"/>
    <col min="10756" max="10760" width="9.140625" style="28"/>
    <col min="10761" max="10761" width="15.5703125" style="28" customWidth="1"/>
    <col min="10762" max="10762" width="12" style="28" bestFit="1" customWidth="1"/>
    <col min="10763" max="10763" width="11" style="28" bestFit="1" customWidth="1"/>
    <col min="10764" max="10764" width="12" style="28" bestFit="1" customWidth="1"/>
    <col min="10765" max="11009" width="9.140625" style="28"/>
    <col min="11010" max="11010" width="6.42578125" style="28" bestFit="1" customWidth="1"/>
    <col min="11011" max="11011" width="36.42578125" style="28" customWidth="1"/>
    <col min="11012" max="11016" width="9.140625" style="28"/>
    <col min="11017" max="11017" width="15.5703125" style="28" customWidth="1"/>
    <col min="11018" max="11018" width="12" style="28" bestFit="1" customWidth="1"/>
    <col min="11019" max="11019" width="11" style="28" bestFit="1" customWidth="1"/>
    <col min="11020" max="11020" width="12" style="28" bestFit="1" customWidth="1"/>
    <col min="11021" max="11265" width="9.140625" style="28"/>
    <col min="11266" max="11266" width="6.42578125" style="28" bestFit="1" customWidth="1"/>
    <col min="11267" max="11267" width="36.42578125" style="28" customWidth="1"/>
    <col min="11268" max="11272" width="9.140625" style="28"/>
    <col min="11273" max="11273" width="15.5703125" style="28" customWidth="1"/>
    <col min="11274" max="11274" width="12" style="28" bestFit="1" customWidth="1"/>
    <col min="11275" max="11275" width="11" style="28" bestFit="1" customWidth="1"/>
    <col min="11276" max="11276" width="12" style="28" bestFit="1" customWidth="1"/>
    <col min="11277" max="11521" width="9.140625" style="28"/>
    <col min="11522" max="11522" width="6.42578125" style="28" bestFit="1" customWidth="1"/>
    <col min="11523" max="11523" width="36.42578125" style="28" customWidth="1"/>
    <col min="11524" max="11528" width="9.140625" style="28"/>
    <col min="11529" max="11529" width="15.5703125" style="28" customWidth="1"/>
    <col min="11530" max="11530" width="12" style="28" bestFit="1" customWidth="1"/>
    <col min="11531" max="11531" width="11" style="28" bestFit="1" customWidth="1"/>
    <col min="11532" max="11532" width="12" style="28" bestFit="1" customWidth="1"/>
    <col min="11533" max="11777" width="9.140625" style="28"/>
    <col min="11778" max="11778" width="6.42578125" style="28" bestFit="1" customWidth="1"/>
    <col min="11779" max="11779" width="36.42578125" style="28" customWidth="1"/>
    <col min="11780" max="11784" width="9.140625" style="28"/>
    <col min="11785" max="11785" width="15.5703125" style="28" customWidth="1"/>
    <col min="11786" max="11786" width="12" style="28" bestFit="1" customWidth="1"/>
    <col min="11787" max="11787" width="11" style="28" bestFit="1" customWidth="1"/>
    <col min="11788" max="11788" width="12" style="28" bestFit="1" customWidth="1"/>
    <col min="11789" max="12033" width="9.140625" style="28"/>
    <col min="12034" max="12034" width="6.42578125" style="28" bestFit="1" customWidth="1"/>
    <col min="12035" max="12035" width="36.42578125" style="28" customWidth="1"/>
    <col min="12036" max="12040" width="9.140625" style="28"/>
    <col min="12041" max="12041" width="15.5703125" style="28" customWidth="1"/>
    <col min="12042" max="12042" width="12" style="28" bestFit="1" customWidth="1"/>
    <col min="12043" max="12043" width="11" style="28" bestFit="1" customWidth="1"/>
    <col min="12044" max="12044" width="12" style="28" bestFit="1" customWidth="1"/>
    <col min="12045" max="12289" width="9.140625" style="28"/>
    <col min="12290" max="12290" width="6.42578125" style="28" bestFit="1" customWidth="1"/>
    <col min="12291" max="12291" width="36.42578125" style="28" customWidth="1"/>
    <col min="12292" max="12296" width="9.140625" style="28"/>
    <col min="12297" max="12297" width="15.5703125" style="28" customWidth="1"/>
    <col min="12298" max="12298" width="12" style="28" bestFit="1" customWidth="1"/>
    <col min="12299" max="12299" width="11" style="28" bestFit="1" customWidth="1"/>
    <col min="12300" max="12300" width="12" style="28" bestFit="1" customWidth="1"/>
    <col min="12301" max="12545" width="9.140625" style="28"/>
    <col min="12546" max="12546" width="6.42578125" style="28" bestFit="1" customWidth="1"/>
    <col min="12547" max="12547" width="36.42578125" style="28" customWidth="1"/>
    <col min="12548" max="12552" width="9.140625" style="28"/>
    <col min="12553" max="12553" width="15.5703125" style="28" customWidth="1"/>
    <col min="12554" max="12554" width="12" style="28" bestFit="1" customWidth="1"/>
    <col min="12555" max="12555" width="11" style="28" bestFit="1" customWidth="1"/>
    <col min="12556" max="12556" width="12" style="28" bestFit="1" customWidth="1"/>
    <col min="12557" max="12801" width="9.140625" style="28"/>
    <col min="12802" max="12802" width="6.42578125" style="28" bestFit="1" customWidth="1"/>
    <col min="12803" max="12803" width="36.42578125" style="28" customWidth="1"/>
    <col min="12804" max="12808" width="9.140625" style="28"/>
    <col min="12809" max="12809" width="15.5703125" style="28" customWidth="1"/>
    <col min="12810" max="12810" width="12" style="28" bestFit="1" customWidth="1"/>
    <col min="12811" max="12811" width="11" style="28" bestFit="1" customWidth="1"/>
    <col min="12812" max="12812" width="12" style="28" bestFit="1" customWidth="1"/>
    <col min="12813" max="13057" width="9.140625" style="28"/>
    <col min="13058" max="13058" width="6.42578125" style="28" bestFit="1" customWidth="1"/>
    <col min="13059" max="13059" width="36.42578125" style="28" customWidth="1"/>
    <col min="13060" max="13064" width="9.140625" style="28"/>
    <col min="13065" max="13065" width="15.5703125" style="28" customWidth="1"/>
    <col min="13066" max="13066" width="12" style="28" bestFit="1" customWidth="1"/>
    <col min="13067" max="13067" width="11" style="28" bestFit="1" customWidth="1"/>
    <col min="13068" max="13068" width="12" style="28" bestFit="1" customWidth="1"/>
    <col min="13069" max="13313" width="9.140625" style="28"/>
    <col min="13314" max="13314" width="6.42578125" style="28" bestFit="1" customWidth="1"/>
    <col min="13315" max="13315" width="36.42578125" style="28" customWidth="1"/>
    <col min="13316" max="13320" width="9.140625" style="28"/>
    <col min="13321" max="13321" width="15.5703125" style="28" customWidth="1"/>
    <col min="13322" max="13322" width="12" style="28" bestFit="1" customWidth="1"/>
    <col min="13323" max="13323" width="11" style="28" bestFit="1" customWidth="1"/>
    <col min="13324" max="13324" width="12" style="28" bestFit="1" customWidth="1"/>
    <col min="13325" max="13569" width="9.140625" style="28"/>
    <col min="13570" max="13570" width="6.42578125" style="28" bestFit="1" customWidth="1"/>
    <col min="13571" max="13571" width="36.42578125" style="28" customWidth="1"/>
    <col min="13572" max="13576" width="9.140625" style="28"/>
    <col min="13577" max="13577" width="15.5703125" style="28" customWidth="1"/>
    <col min="13578" max="13578" width="12" style="28" bestFit="1" customWidth="1"/>
    <col min="13579" max="13579" width="11" style="28" bestFit="1" customWidth="1"/>
    <col min="13580" max="13580" width="12" style="28" bestFit="1" customWidth="1"/>
    <col min="13581" max="13825" width="9.140625" style="28"/>
    <col min="13826" max="13826" width="6.42578125" style="28" bestFit="1" customWidth="1"/>
    <col min="13827" max="13827" width="36.42578125" style="28" customWidth="1"/>
    <col min="13828" max="13832" width="9.140625" style="28"/>
    <col min="13833" max="13833" width="15.5703125" style="28" customWidth="1"/>
    <col min="13834" max="13834" width="12" style="28" bestFit="1" customWidth="1"/>
    <col min="13835" max="13835" width="11" style="28" bestFit="1" customWidth="1"/>
    <col min="13836" max="13836" width="12" style="28" bestFit="1" customWidth="1"/>
    <col min="13837" max="14081" width="9.140625" style="28"/>
    <col min="14082" max="14082" width="6.42578125" style="28" bestFit="1" customWidth="1"/>
    <col min="14083" max="14083" width="36.42578125" style="28" customWidth="1"/>
    <col min="14084" max="14088" width="9.140625" style="28"/>
    <col min="14089" max="14089" width="15.5703125" style="28" customWidth="1"/>
    <col min="14090" max="14090" width="12" style="28" bestFit="1" customWidth="1"/>
    <col min="14091" max="14091" width="11" style="28" bestFit="1" customWidth="1"/>
    <col min="14092" max="14092" width="12" style="28" bestFit="1" customWidth="1"/>
    <col min="14093" max="14337" width="9.140625" style="28"/>
    <col min="14338" max="14338" width="6.42578125" style="28" bestFit="1" customWidth="1"/>
    <col min="14339" max="14339" width="36.42578125" style="28" customWidth="1"/>
    <col min="14340" max="14344" width="9.140625" style="28"/>
    <col min="14345" max="14345" width="15.5703125" style="28" customWidth="1"/>
    <col min="14346" max="14346" width="12" style="28" bestFit="1" customWidth="1"/>
    <col min="14347" max="14347" width="11" style="28" bestFit="1" customWidth="1"/>
    <col min="14348" max="14348" width="12" style="28" bestFit="1" customWidth="1"/>
    <col min="14349" max="14593" width="9.140625" style="28"/>
    <col min="14594" max="14594" width="6.42578125" style="28" bestFit="1" customWidth="1"/>
    <col min="14595" max="14595" width="36.42578125" style="28" customWidth="1"/>
    <col min="14596" max="14600" width="9.140625" style="28"/>
    <col min="14601" max="14601" width="15.5703125" style="28" customWidth="1"/>
    <col min="14602" max="14602" width="12" style="28" bestFit="1" customWidth="1"/>
    <col min="14603" max="14603" width="11" style="28" bestFit="1" customWidth="1"/>
    <col min="14604" max="14604" width="12" style="28" bestFit="1" customWidth="1"/>
    <col min="14605" max="14849" width="9.140625" style="28"/>
    <col min="14850" max="14850" width="6.42578125" style="28" bestFit="1" customWidth="1"/>
    <col min="14851" max="14851" width="36.42578125" style="28" customWidth="1"/>
    <col min="14852" max="14856" width="9.140625" style="28"/>
    <col min="14857" max="14857" width="15.5703125" style="28" customWidth="1"/>
    <col min="14858" max="14858" width="12" style="28" bestFit="1" customWidth="1"/>
    <col min="14859" max="14859" width="11" style="28" bestFit="1" customWidth="1"/>
    <col min="14860" max="14860" width="12" style="28" bestFit="1" customWidth="1"/>
    <col min="14861" max="15105" width="9.140625" style="28"/>
    <col min="15106" max="15106" width="6.42578125" style="28" bestFit="1" customWidth="1"/>
    <col min="15107" max="15107" width="36.42578125" style="28" customWidth="1"/>
    <col min="15108" max="15112" width="9.140625" style="28"/>
    <col min="15113" max="15113" width="15.5703125" style="28" customWidth="1"/>
    <col min="15114" max="15114" width="12" style="28" bestFit="1" customWidth="1"/>
    <col min="15115" max="15115" width="11" style="28" bestFit="1" customWidth="1"/>
    <col min="15116" max="15116" width="12" style="28" bestFit="1" customWidth="1"/>
    <col min="15117" max="15361" width="9.140625" style="28"/>
    <col min="15362" max="15362" width="6.42578125" style="28" bestFit="1" customWidth="1"/>
    <col min="15363" max="15363" width="36.42578125" style="28" customWidth="1"/>
    <col min="15364" max="15368" width="9.140625" style="28"/>
    <col min="15369" max="15369" width="15.5703125" style="28" customWidth="1"/>
    <col min="15370" max="15370" width="12" style="28" bestFit="1" customWidth="1"/>
    <col min="15371" max="15371" width="11" style="28" bestFit="1" customWidth="1"/>
    <col min="15372" max="15372" width="12" style="28" bestFit="1" customWidth="1"/>
    <col min="15373" max="15617" width="9.140625" style="28"/>
    <col min="15618" max="15618" width="6.42578125" style="28" bestFit="1" customWidth="1"/>
    <col min="15619" max="15619" width="36.42578125" style="28" customWidth="1"/>
    <col min="15620" max="15624" width="9.140625" style="28"/>
    <col min="15625" max="15625" width="15.5703125" style="28" customWidth="1"/>
    <col min="15626" max="15626" width="12" style="28" bestFit="1" customWidth="1"/>
    <col min="15627" max="15627" width="11" style="28" bestFit="1" customWidth="1"/>
    <col min="15628" max="15628" width="12" style="28" bestFit="1" customWidth="1"/>
    <col min="15629" max="15873" width="9.140625" style="28"/>
    <col min="15874" max="15874" width="6.42578125" style="28" bestFit="1" customWidth="1"/>
    <col min="15875" max="15875" width="36.42578125" style="28" customWidth="1"/>
    <col min="15876" max="15880" width="9.140625" style="28"/>
    <col min="15881" max="15881" width="15.5703125" style="28" customWidth="1"/>
    <col min="15882" max="15882" width="12" style="28" bestFit="1" customWidth="1"/>
    <col min="15883" max="15883" width="11" style="28" bestFit="1" customWidth="1"/>
    <col min="15884" max="15884" width="12" style="28" bestFit="1" customWidth="1"/>
    <col min="15885" max="16129" width="9.140625" style="28"/>
    <col min="16130" max="16130" width="6.42578125" style="28" bestFit="1" customWidth="1"/>
    <col min="16131" max="16131" width="36.42578125" style="28" customWidth="1"/>
    <col min="16132" max="16136" width="9.140625" style="28"/>
    <col min="16137" max="16137" width="15.5703125" style="28" customWidth="1"/>
    <col min="16138" max="16138" width="12" style="28" bestFit="1" customWidth="1"/>
    <col min="16139" max="16139" width="11" style="28" bestFit="1" customWidth="1"/>
    <col min="16140" max="16140" width="12" style="28" bestFit="1" customWidth="1"/>
    <col min="16141" max="16384" width="9.140625" style="28"/>
  </cols>
  <sheetData>
    <row r="1" spans="2:12" s="29" customFormat="1" ht="13.5" thickBot="1" x14ac:dyDescent="0.25"/>
    <row r="2" spans="2:12" x14ac:dyDescent="0.2">
      <c r="B2" s="293" t="s">
        <v>309</v>
      </c>
      <c r="C2" s="294"/>
      <c r="D2" s="294"/>
      <c r="E2" s="294"/>
      <c r="F2" s="294"/>
      <c r="G2" s="294"/>
      <c r="H2" s="294"/>
      <c r="I2" s="294"/>
      <c r="J2" s="294"/>
      <c r="K2" s="294"/>
      <c r="L2" s="295"/>
    </row>
    <row r="3" spans="2:12" x14ac:dyDescent="0.2">
      <c r="B3" s="296"/>
      <c r="C3" s="297"/>
      <c r="D3" s="297"/>
      <c r="E3" s="297"/>
      <c r="F3" s="297"/>
      <c r="G3" s="297"/>
      <c r="H3" s="297"/>
      <c r="I3" s="297"/>
      <c r="J3" s="297"/>
      <c r="K3" s="297"/>
      <c r="L3" s="298"/>
    </row>
    <row r="4" spans="2:12" ht="13.5" thickBot="1" x14ac:dyDescent="0.25">
      <c r="B4" s="299"/>
      <c r="C4" s="300"/>
      <c r="D4" s="300"/>
      <c r="E4" s="300"/>
      <c r="F4" s="300"/>
      <c r="G4" s="300"/>
      <c r="H4" s="300"/>
      <c r="I4" s="300"/>
      <c r="J4" s="300"/>
      <c r="K4" s="300"/>
      <c r="L4" s="301"/>
    </row>
    <row r="5" spans="2:12" ht="16.5" thickBot="1" x14ac:dyDescent="0.25">
      <c r="B5" s="302" t="s">
        <v>310</v>
      </c>
      <c r="C5" s="303"/>
      <c r="D5" s="303"/>
      <c r="E5" s="303"/>
      <c r="F5" s="303"/>
      <c r="G5" s="303"/>
      <c r="H5" s="303"/>
      <c r="I5" s="303"/>
      <c r="J5" s="303"/>
      <c r="K5" s="303"/>
      <c r="L5" s="304"/>
    </row>
    <row r="6" spans="2:12" ht="13.5" thickBot="1" x14ac:dyDescent="0.25">
      <c r="B6" s="305"/>
      <c r="C6" s="306"/>
      <c r="D6" s="306"/>
      <c r="E6" s="306"/>
      <c r="F6" s="306"/>
      <c r="G6" s="306"/>
      <c r="H6" s="306"/>
      <c r="I6" s="306"/>
      <c r="J6" s="306"/>
      <c r="K6" s="306"/>
      <c r="L6" s="307"/>
    </row>
    <row r="7" spans="2:12" ht="13.5" customHeight="1" thickBot="1" x14ac:dyDescent="0.25">
      <c r="B7" s="217" t="s">
        <v>311</v>
      </c>
      <c r="C7" s="218"/>
      <c r="D7" s="218"/>
      <c r="E7" s="218"/>
      <c r="F7" s="218"/>
      <c r="G7" s="218"/>
      <c r="H7" s="218"/>
      <c r="I7" s="218"/>
      <c r="J7" s="218"/>
      <c r="K7" s="308">
        <f>SUM(K10:K18)</f>
        <v>0</v>
      </c>
      <c r="L7" s="259"/>
    </row>
    <row r="8" spans="2:12" ht="7.5" customHeight="1" x14ac:dyDescent="0.2">
      <c r="B8" s="309" t="s">
        <v>0</v>
      </c>
      <c r="C8" s="310"/>
      <c r="D8" s="310"/>
      <c r="E8" s="310"/>
      <c r="F8" s="310"/>
      <c r="G8" s="310"/>
      <c r="H8" s="310"/>
      <c r="I8" s="310"/>
      <c r="J8" s="310"/>
      <c r="K8" s="310"/>
      <c r="L8" s="311"/>
    </row>
    <row r="9" spans="2:12" ht="24" x14ac:dyDescent="0.2">
      <c r="B9" s="290" t="s">
        <v>312</v>
      </c>
      <c r="C9" s="291"/>
      <c r="D9" s="283" t="s">
        <v>80</v>
      </c>
      <c r="E9" s="284"/>
      <c r="F9" s="171" t="s">
        <v>313</v>
      </c>
      <c r="G9" s="172" t="s">
        <v>314</v>
      </c>
      <c r="H9" s="291" t="s">
        <v>315</v>
      </c>
      <c r="I9" s="291"/>
      <c r="J9" s="172" t="s">
        <v>316</v>
      </c>
      <c r="K9" s="283" t="s">
        <v>317</v>
      </c>
      <c r="L9" s="292"/>
    </row>
    <row r="10" spans="2:12" x14ac:dyDescent="0.2">
      <c r="B10" s="267"/>
      <c r="C10" s="268"/>
      <c r="D10" s="283"/>
      <c r="E10" s="284"/>
      <c r="F10" s="171"/>
      <c r="G10" s="172"/>
      <c r="H10" s="286"/>
      <c r="I10" s="286"/>
      <c r="J10" s="173"/>
      <c r="K10" s="286"/>
      <c r="L10" s="287"/>
    </row>
    <row r="11" spans="2:12" ht="15.75" customHeight="1" x14ac:dyDescent="0.2">
      <c r="B11" s="267"/>
      <c r="C11" s="268"/>
      <c r="D11" s="283"/>
      <c r="E11" s="284"/>
      <c r="F11" s="171"/>
      <c r="G11" s="172"/>
      <c r="H11" s="286"/>
      <c r="I11" s="286"/>
      <c r="J11" s="173"/>
      <c r="K11" s="286"/>
      <c r="L11" s="287"/>
    </row>
    <row r="12" spans="2:12" x14ac:dyDescent="0.2">
      <c r="B12" s="267"/>
      <c r="C12" s="268"/>
      <c r="D12" s="283"/>
      <c r="E12" s="284"/>
      <c r="F12" s="174"/>
      <c r="G12" s="175"/>
      <c r="H12" s="285"/>
      <c r="I12" s="285"/>
      <c r="J12" s="173"/>
      <c r="K12" s="286"/>
      <c r="L12" s="287"/>
    </row>
    <row r="13" spans="2:12" ht="13.5" customHeight="1" x14ac:dyDescent="0.2">
      <c r="B13" s="267"/>
      <c r="C13" s="268"/>
      <c r="D13" s="283"/>
      <c r="E13" s="284"/>
      <c r="F13" s="171"/>
      <c r="G13" s="175"/>
      <c r="H13" s="286"/>
      <c r="I13" s="286"/>
      <c r="J13" s="173"/>
      <c r="K13" s="286"/>
      <c r="L13" s="287"/>
    </row>
    <row r="14" spans="2:12" ht="13.5" customHeight="1" x14ac:dyDescent="0.2">
      <c r="B14" s="267"/>
      <c r="C14" s="268"/>
      <c r="D14" s="283"/>
      <c r="E14" s="284"/>
      <c r="F14" s="171"/>
      <c r="G14" s="175"/>
      <c r="H14" s="286"/>
      <c r="I14" s="286"/>
      <c r="J14" s="173"/>
      <c r="K14" s="286"/>
      <c r="L14" s="287"/>
    </row>
    <row r="15" spans="2:12" ht="13.5" customHeight="1" x14ac:dyDescent="0.2">
      <c r="B15" s="267"/>
      <c r="C15" s="268"/>
      <c r="D15" s="283"/>
      <c r="E15" s="284"/>
      <c r="F15" s="171"/>
      <c r="G15" s="175"/>
      <c r="H15" s="286"/>
      <c r="I15" s="286"/>
      <c r="J15" s="173"/>
      <c r="K15" s="286"/>
      <c r="L15" s="287"/>
    </row>
    <row r="16" spans="2:12" x14ac:dyDescent="0.2">
      <c r="B16" s="267"/>
      <c r="C16" s="268"/>
      <c r="D16" s="283"/>
      <c r="E16" s="284"/>
      <c r="F16" s="174"/>
      <c r="G16" s="175"/>
      <c r="H16" s="285"/>
      <c r="I16" s="285"/>
      <c r="J16" s="176"/>
      <c r="K16" s="286"/>
      <c r="L16" s="287"/>
    </row>
    <row r="17" spans="2:12" x14ac:dyDescent="0.2">
      <c r="B17" s="267"/>
      <c r="C17" s="268"/>
      <c r="D17" s="283"/>
      <c r="E17" s="284"/>
      <c r="F17" s="174"/>
      <c r="G17" s="175"/>
      <c r="H17" s="285"/>
      <c r="I17" s="285"/>
      <c r="J17" s="176"/>
      <c r="K17" s="286"/>
      <c r="L17" s="287"/>
    </row>
    <row r="18" spans="2:12" x14ac:dyDescent="0.2">
      <c r="B18" s="288"/>
      <c r="C18" s="289"/>
      <c r="D18" s="283"/>
      <c r="E18" s="284"/>
      <c r="F18" s="174"/>
      <c r="G18" s="175"/>
      <c r="H18" s="285"/>
      <c r="I18" s="285"/>
      <c r="J18" s="176"/>
      <c r="K18" s="286"/>
      <c r="L18" s="287"/>
    </row>
    <row r="19" spans="2:12" ht="15.75" customHeight="1" thickBot="1" x14ac:dyDescent="0.25">
      <c r="B19" s="252"/>
      <c r="C19" s="253"/>
      <c r="D19" s="253"/>
      <c r="E19" s="253"/>
      <c r="F19" s="253"/>
      <c r="G19" s="253"/>
      <c r="H19" s="253"/>
      <c r="I19" s="253"/>
      <c r="J19" s="253"/>
      <c r="K19" s="253"/>
      <c r="L19" s="254"/>
    </row>
    <row r="20" spans="2:12" ht="13.5" customHeight="1" thickBot="1" x14ac:dyDescent="0.25">
      <c r="B20" s="255" t="s">
        <v>318</v>
      </c>
      <c r="C20" s="256"/>
      <c r="D20" s="256"/>
      <c r="E20" s="256"/>
      <c r="F20" s="256"/>
      <c r="G20" s="256"/>
      <c r="H20" s="256"/>
      <c r="I20" s="256"/>
      <c r="J20" s="256"/>
      <c r="K20" s="282">
        <f>SUM(K22:L23)</f>
        <v>0</v>
      </c>
      <c r="L20" s="259"/>
    </row>
    <row r="21" spans="2:12" s="29" customFormat="1" ht="7.5" customHeight="1" x14ac:dyDescent="0.2">
      <c r="B21" s="264"/>
      <c r="C21" s="265"/>
      <c r="D21" s="265"/>
      <c r="E21" s="265"/>
      <c r="F21" s="265"/>
      <c r="G21" s="265"/>
      <c r="H21" s="265"/>
      <c r="I21" s="265"/>
      <c r="J21" s="265"/>
      <c r="K21" s="265"/>
      <c r="L21" s="266"/>
    </row>
    <row r="22" spans="2:12" ht="15.75" customHeight="1" x14ac:dyDescent="0.2">
      <c r="B22" s="267"/>
      <c r="C22" s="268"/>
      <c r="D22" s="268"/>
      <c r="E22" s="268"/>
      <c r="F22" s="268"/>
      <c r="G22" s="268"/>
      <c r="H22" s="268"/>
      <c r="I22" s="268"/>
      <c r="J22" s="268"/>
      <c r="K22" s="277"/>
      <c r="L22" s="278"/>
    </row>
    <row r="23" spans="2:12" ht="15.75" customHeight="1" x14ac:dyDescent="0.2">
      <c r="B23" s="267"/>
      <c r="C23" s="268"/>
      <c r="D23" s="268"/>
      <c r="E23" s="268"/>
      <c r="F23" s="268"/>
      <c r="G23" s="268"/>
      <c r="H23" s="268"/>
      <c r="I23" s="268"/>
      <c r="J23" s="268"/>
      <c r="K23" s="277"/>
      <c r="L23" s="278"/>
    </row>
    <row r="24" spans="2:12" s="29" customFormat="1" ht="15.75" customHeight="1" thickBot="1" x14ac:dyDescent="0.25">
      <c r="B24" s="279"/>
      <c r="C24" s="280"/>
      <c r="D24" s="280"/>
      <c r="E24" s="280"/>
      <c r="F24" s="280"/>
      <c r="G24" s="280"/>
      <c r="H24" s="280"/>
      <c r="I24" s="280"/>
      <c r="J24" s="280"/>
      <c r="K24" s="280"/>
      <c r="L24" s="281"/>
    </row>
    <row r="25" spans="2:12" ht="13.5" customHeight="1" thickBot="1" x14ac:dyDescent="0.25">
      <c r="B25" s="255" t="s">
        <v>319</v>
      </c>
      <c r="C25" s="256"/>
      <c r="D25" s="256"/>
      <c r="E25" s="256"/>
      <c r="F25" s="256"/>
      <c r="G25" s="256"/>
      <c r="H25" s="256"/>
      <c r="I25" s="256"/>
      <c r="J25" s="257"/>
      <c r="K25" s="258">
        <f>K27+K28</f>
        <v>0</v>
      </c>
      <c r="L25" s="259"/>
    </row>
    <row r="26" spans="2:12" s="29" customFormat="1" ht="7.5" customHeight="1" x14ac:dyDescent="0.2">
      <c r="B26" s="271"/>
      <c r="C26" s="272"/>
      <c r="D26" s="272"/>
      <c r="E26" s="272"/>
      <c r="F26" s="272"/>
      <c r="G26" s="272"/>
      <c r="H26" s="272"/>
      <c r="I26" s="272"/>
      <c r="J26" s="272"/>
      <c r="K26" s="272"/>
      <c r="L26" s="273"/>
    </row>
    <row r="27" spans="2:12" ht="15.75" customHeight="1" x14ac:dyDescent="0.2">
      <c r="B27" s="267"/>
      <c r="C27" s="268"/>
      <c r="D27" s="268"/>
      <c r="E27" s="268"/>
      <c r="F27" s="268"/>
      <c r="G27" s="268"/>
      <c r="H27" s="268"/>
      <c r="I27" s="268"/>
      <c r="J27" s="268"/>
      <c r="K27" s="269"/>
      <c r="L27" s="270"/>
    </row>
    <row r="28" spans="2:12" ht="15.75" customHeight="1" x14ac:dyDescent="0.2">
      <c r="B28" s="267"/>
      <c r="C28" s="268"/>
      <c r="D28" s="268"/>
      <c r="E28" s="268"/>
      <c r="F28" s="268"/>
      <c r="G28" s="268"/>
      <c r="H28" s="268"/>
      <c r="I28" s="268"/>
      <c r="J28" s="268"/>
      <c r="K28" s="269"/>
      <c r="L28" s="270"/>
    </row>
    <row r="29" spans="2:12" ht="13.5" thickBot="1" x14ac:dyDescent="0.25">
      <c r="B29" s="274"/>
      <c r="C29" s="275"/>
      <c r="D29" s="275"/>
      <c r="E29" s="275"/>
      <c r="F29" s="275"/>
      <c r="G29" s="275"/>
      <c r="H29" s="275"/>
      <c r="I29" s="275"/>
      <c r="J29" s="275"/>
      <c r="K29" s="275"/>
      <c r="L29" s="276"/>
    </row>
    <row r="30" spans="2:12" ht="13.5" customHeight="1" thickBot="1" x14ac:dyDescent="0.25">
      <c r="B30" s="255" t="s">
        <v>320</v>
      </c>
      <c r="C30" s="256"/>
      <c r="D30" s="256"/>
      <c r="E30" s="256"/>
      <c r="F30" s="256"/>
      <c r="G30" s="256"/>
      <c r="H30" s="256"/>
      <c r="I30" s="256"/>
      <c r="J30" s="257"/>
      <c r="K30" s="258">
        <f>K32+K33</f>
        <v>0</v>
      </c>
      <c r="L30" s="259"/>
    </row>
    <row r="31" spans="2:12" s="29" customFormat="1" ht="7.5" customHeight="1" x14ac:dyDescent="0.2">
      <c r="B31" s="271"/>
      <c r="C31" s="272"/>
      <c r="D31" s="272"/>
      <c r="E31" s="272"/>
      <c r="F31" s="272"/>
      <c r="G31" s="272"/>
      <c r="H31" s="272"/>
      <c r="I31" s="272"/>
      <c r="J31" s="272"/>
      <c r="K31" s="272"/>
      <c r="L31" s="273"/>
    </row>
    <row r="32" spans="2:12" ht="13.5" customHeight="1" x14ac:dyDescent="0.2">
      <c r="B32" s="267"/>
      <c r="C32" s="268"/>
      <c r="D32" s="268"/>
      <c r="E32" s="268"/>
      <c r="F32" s="268"/>
      <c r="G32" s="268"/>
      <c r="H32" s="268"/>
      <c r="I32" s="268"/>
      <c r="J32" s="268"/>
      <c r="K32" s="269"/>
      <c r="L32" s="270"/>
    </row>
    <row r="33" spans="2:12" ht="13.5" customHeight="1" x14ac:dyDescent="0.2">
      <c r="B33" s="267"/>
      <c r="C33" s="268"/>
      <c r="D33" s="268"/>
      <c r="E33" s="268"/>
      <c r="F33" s="268"/>
      <c r="G33" s="268"/>
      <c r="H33" s="268"/>
      <c r="I33" s="268"/>
      <c r="J33" s="268"/>
      <c r="K33" s="269"/>
      <c r="L33" s="270"/>
    </row>
    <row r="34" spans="2:12" ht="13.5" thickBot="1" x14ac:dyDescent="0.25">
      <c r="B34" s="274"/>
      <c r="C34" s="275"/>
      <c r="D34" s="275"/>
      <c r="E34" s="275"/>
      <c r="F34" s="275"/>
      <c r="G34" s="275"/>
      <c r="H34" s="275"/>
      <c r="I34" s="275"/>
      <c r="J34" s="275"/>
      <c r="K34" s="275"/>
      <c r="L34" s="276"/>
    </row>
    <row r="35" spans="2:12" ht="13.5" customHeight="1" thickBot="1" x14ac:dyDescent="0.25">
      <c r="B35" s="255" t="s">
        <v>321</v>
      </c>
      <c r="C35" s="256"/>
      <c r="D35" s="256"/>
      <c r="E35" s="256"/>
      <c r="F35" s="256"/>
      <c r="G35" s="256"/>
      <c r="H35" s="256"/>
      <c r="I35" s="256"/>
      <c r="J35" s="257"/>
      <c r="K35" s="258">
        <f>K37+K38</f>
        <v>0</v>
      </c>
      <c r="L35" s="259"/>
    </row>
    <row r="36" spans="2:12" s="29" customFormat="1" ht="7.5" customHeight="1" x14ac:dyDescent="0.2">
      <c r="B36" s="264" t="s">
        <v>0</v>
      </c>
      <c r="C36" s="265"/>
      <c r="D36" s="265"/>
      <c r="E36" s="265"/>
      <c r="F36" s="265"/>
      <c r="G36" s="265"/>
      <c r="H36" s="265"/>
      <c r="I36" s="265"/>
      <c r="J36" s="265"/>
      <c r="K36" s="265"/>
      <c r="L36" s="266"/>
    </row>
    <row r="37" spans="2:12" ht="15.75" customHeight="1" x14ac:dyDescent="0.2">
      <c r="B37" s="267"/>
      <c r="C37" s="268"/>
      <c r="D37" s="268"/>
      <c r="E37" s="268"/>
      <c r="F37" s="268"/>
      <c r="G37" s="268"/>
      <c r="H37" s="268"/>
      <c r="I37" s="268"/>
      <c r="J37" s="268"/>
      <c r="K37" s="269"/>
      <c r="L37" s="270"/>
    </row>
    <row r="38" spans="2:12" ht="15.75" customHeight="1" x14ac:dyDescent="0.2">
      <c r="B38" s="267"/>
      <c r="C38" s="268"/>
      <c r="D38" s="268"/>
      <c r="E38" s="268"/>
      <c r="F38" s="268"/>
      <c r="G38" s="268"/>
      <c r="H38" s="268"/>
      <c r="I38" s="268"/>
      <c r="J38" s="268"/>
      <c r="K38" s="269"/>
      <c r="L38" s="270"/>
    </row>
    <row r="39" spans="2:12" ht="13.5" thickBot="1" x14ac:dyDescent="0.25">
      <c r="B39" s="252"/>
      <c r="C39" s="253"/>
      <c r="D39" s="253"/>
      <c r="E39" s="253"/>
      <c r="F39" s="253"/>
      <c r="G39" s="253"/>
      <c r="H39" s="253"/>
      <c r="I39" s="253"/>
      <c r="J39" s="253"/>
      <c r="K39" s="253"/>
      <c r="L39" s="254"/>
    </row>
    <row r="40" spans="2:12" ht="13.5" customHeight="1" thickBot="1" x14ac:dyDescent="0.25">
      <c r="B40" s="255" t="s">
        <v>322</v>
      </c>
      <c r="C40" s="256"/>
      <c r="D40" s="256"/>
      <c r="E40" s="256"/>
      <c r="F40" s="256"/>
      <c r="G40" s="256"/>
      <c r="H40" s="256"/>
      <c r="I40" s="256"/>
      <c r="J40" s="257"/>
      <c r="K40" s="258">
        <f>K42</f>
        <v>0</v>
      </c>
      <c r="L40" s="259"/>
    </row>
    <row r="41" spans="2:12" s="29" customFormat="1" ht="7.5" customHeight="1" x14ac:dyDescent="0.2">
      <c r="B41" s="264" t="s">
        <v>0</v>
      </c>
      <c r="C41" s="265"/>
      <c r="D41" s="265"/>
      <c r="E41" s="265"/>
      <c r="F41" s="265"/>
      <c r="G41" s="265"/>
      <c r="H41" s="265"/>
      <c r="I41" s="265"/>
      <c r="J41" s="265"/>
      <c r="K41" s="265"/>
      <c r="L41" s="266"/>
    </row>
    <row r="42" spans="2:12" ht="15.75" customHeight="1" x14ac:dyDescent="0.2">
      <c r="B42" s="267"/>
      <c r="C42" s="268"/>
      <c r="D42" s="268"/>
      <c r="E42" s="268"/>
      <c r="F42" s="268"/>
      <c r="G42" s="268"/>
      <c r="H42" s="268"/>
      <c r="I42" s="268"/>
      <c r="J42" s="268"/>
      <c r="K42" s="269"/>
      <c r="L42" s="270"/>
    </row>
    <row r="43" spans="2:12" ht="13.5" thickBot="1" x14ac:dyDescent="0.25">
      <c r="B43" s="252"/>
      <c r="C43" s="253"/>
      <c r="D43" s="253"/>
      <c r="E43" s="253"/>
      <c r="F43" s="253"/>
      <c r="G43" s="253"/>
      <c r="H43" s="253"/>
      <c r="I43" s="253"/>
      <c r="J43" s="253"/>
      <c r="K43" s="253"/>
      <c r="L43" s="254"/>
    </row>
    <row r="44" spans="2:12" ht="13.5" customHeight="1" thickBot="1" x14ac:dyDescent="0.25">
      <c r="B44" s="255" t="s">
        <v>323</v>
      </c>
      <c r="C44" s="256"/>
      <c r="D44" s="256"/>
      <c r="E44" s="256"/>
      <c r="F44" s="256"/>
      <c r="G44" s="256"/>
      <c r="H44" s="256"/>
      <c r="I44" s="256"/>
      <c r="J44" s="257"/>
      <c r="K44" s="258">
        <f>K7+K20+K25+K30+K35+K40</f>
        <v>0</v>
      </c>
      <c r="L44" s="259"/>
    </row>
    <row r="45" spans="2:12" s="29" customFormat="1" ht="13.5" thickBot="1" x14ac:dyDescent="0.25">
      <c r="K45" s="177"/>
      <c r="L45" s="177"/>
    </row>
    <row r="46" spans="2:12" ht="15.75" customHeight="1" thickBot="1" x14ac:dyDescent="0.25">
      <c r="B46" s="260" t="s">
        <v>324</v>
      </c>
      <c r="C46" s="261"/>
      <c r="D46" s="261"/>
      <c r="E46" s="261"/>
      <c r="F46" s="261"/>
      <c r="G46" s="261"/>
      <c r="H46" s="261"/>
      <c r="I46" s="261"/>
      <c r="J46" s="261"/>
      <c r="K46" s="261"/>
      <c r="L46" s="262"/>
    </row>
    <row r="47" spans="2:12" ht="13.5" customHeight="1" thickBot="1" x14ac:dyDescent="0.25">
      <c r="B47" s="217" t="s">
        <v>325</v>
      </c>
      <c r="C47" s="218"/>
      <c r="D47" s="218"/>
      <c r="E47" s="218"/>
      <c r="F47" s="263"/>
      <c r="G47" s="217" t="s">
        <v>326</v>
      </c>
      <c r="H47" s="218"/>
      <c r="I47" s="218"/>
      <c r="J47" s="263"/>
      <c r="K47" s="217" t="s">
        <v>327</v>
      </c>
      <c r="L47" s="263"/>
    </row>
    <row r="48" spans="2:12" ht="13.5" customHeight="1" x14ac:dyDescent="0.2">
      <c r="B48" s="220" t="s">
        <v>328</v>
      </c>
      <c r="C48" s="221"/>
      <c r="D48" s="221"/>
      <c r="E48" s="222"/>
      <c r="F48" s="178"/>
      <c r="G48" s="223" t="s">
        <v>329</v>
      </c>
      <c r="H48" s="224"/>
      <c r="I48" s="225"/>
      <c r="J48" s="232"/>
      <c r="K48" s="234"/>
      <c r="L48" s="235"/>
    </row>
    <row r="49" spans="2:12" ht="15.75" customHeight="1" x14ac:dyDescent="0.2">
      <c r="B49" s="240" t="s">
        <v>330</v>
      </c>
      <c r="C49" s="241"/>
      <c r="D49" s="241"/>
      <c r="E49" s="242"/>
      <c r="F49" s="179"/>
      <c r="G49" s="226"/>
      <c r="H49" s="227"/>
      <c r="I49" s="228"/>
      <c r="J49" s="232"/>
      <c r="K49" s="236"/>
      <c r="L49" s="237"/>
    </row>
    <row r="50" spans="2:12" ht="15.75" customHeight="1" x14ac:dyDescent="0.2">
      <c r="B50" s="240" t="s">
        <v>331</v>
      </c>
      <c r="C50" s="241"/>
      <c r="D50" s="241"/>
      <c r="E50" s="242"/>
      <c r="F50" s="180"/>
      <c r="G50" s="226"/>
      <c r="H50" s="227"/>
      <c r="I50" s="228"/>
      <c r="J50" s="232"/>
      <c r="K50" s="236"/>
      <c r="L50" s="237"/>
    </row>
    <row r="51" spans="2:12" ht="15.75" customHeight="1" x14ac:dyDescent="0.2">
      <c r="B51" s="240" t="s">
        <v>332</v>
      </c>
      <c r="C51" s="241"/>
      <c r="D51" s="241"/>
      <c r="E51" s="242"/>
      <c r="F51" s="179"/>
      <c r="G51" s="226"/>
      <c r="H51" s="227"/>
      <c r="I51" s="228"/>
      <c r="J51" s="232"/>
      <c r="K51" s="236"/>
      <c r="L51" s="237"/>
    </row>
    <row r="52" spans="2:12" ht="15.75" customHeight="1" thickBot="1" x14ac:dyDescent="0.25">
      <c r="B52" s="243" t="s">
        <v>333</v>
      </c>
      <c r="C52" s="244"/>
      <c r="D52" s="244"/>
      <c r="E52" s="245"/>
      <c r="F52" s="181"/>
      <c r="G52" s="229"/>
      <c r="H52" s="230"/>
      <c r="I52" s="231"/>
      <c r="J52" s="233"/>
      <c r="K52" s="236"/>
      <c r="L52" s="237"/>
    </row>
    <row r="53" spans="2:12" ht="15" customHeight="1" x14ac:dyDescent="0.2">
      <c r="B53" s="246" t="s">
        <v>334</v>
      </c>
      <c r="C53" s="247"/>
      <c r="D53" s="247"/>
      <c r="E53" s="247"/>
      <c r="F53" s="247"/>
      <c r="G53" s="247"/>
      <c r="H53" s="247"/>
      <c r="I53" s="247"/>
      <c r="J53" s="248"/>
      <c r="K53" s="236"/>
      <c r="L53" s="237"/>
    </row>
    <row r="54" spans="2:12" ht="15.75" customHeight="1" thickBot="1" x14ac:dyDescent="0.25">
      <c r="B54" s="249" t="s">
        <v>335</v>
      </c>
      <c r="C54" s="250"/>
      <c r="D54" s="250"/>
      <c r="E54" s="250"/>
      <c r="F54" s="250"/>
      <c r="G54" s="250"/>
      <c r="H54" s="250"/>
      <c r="I54" s="250"/>
      <c r="J54" s="251"/>
      <c r="K54" s="238"/>
      <c r="L54" s="239"/>
    </row>
    <row r="55" spans="2:12" s="29" customFormat="1" ht="13.5" thickBot="1" x14ac:dyDescent="0.25">
      <c r="B55" s="182"/>
      <c r="C55" s="183"/>
      <c r="D55" s="183"/>
      <c r="E55" s="183"/>
      <c r="F55" s="183"/>
      <c r="G55" s="183"/>
      <c r="H55" s="183"/>
      <c r="I55" s="183"/>
      <c r="J55" s="184"/>
    </row>
    <row r="56" spans="2:12" ht="13.5" thickBot="1" x14ac:dyDescent="0.25">
      <c r="B56" s="217" t="s">
        <v>336</v>
      </c>
      <c r="C56" s="218"/>
      <c r="D56" s="218"/>
      <c r="E56" s="218"/>
      <c r="F56" s="218"/>
      <c r="G56" s="219"/>
      <c r="H56" s="215" t="s">
        <v>337</v>
      </c>
      <c r="I56" s="216"/>
      <c r="J56" s="185"/>
      <c r="K56" s="29"/>
      <c r="L56" s="29"/>
    </row>
    <row r="57" spans="2:12" x14ac:dyDescent="0.2">
      <c r="B57" s="186"/>
      <c r="C57" s="187"/>
      <c r="D57" s="187"/>
      <c r="E57" s="188"/>
      <c r="F57" s="188"/>
      <c r="G57" s="187"/>
      <c r="H57" s="187"/>
      <c r="I57" s="187"/>
      <c r="J57" s="189"/>
      <c r="K57" s="29"/>
      <c r="L57" s="29"/>
    </row>
    <row r="58" spans="2:12" x14ac:dyDescent="0.2">
      <c r="B58" s="199"/>
      <c r="C58" s="200"/>
      <c r="D58" s="200"/>
      <c r="E58" s="200"/>
      <c r="F58" s="200"/>
      <c r="G58" s="201"/>
      <c r="H58" s="202"/>
      <c r="I58" s="203"/>
      <c r="J58" s="204"/>
      <c r="K58" s="29"/>
      <c r="L58" s="29"/>
    </row>
    <row r="59" spans="2:12" x14ac:dyDescent="0.2">
      <c r="B59" s="199"/>
      <c r="C59" s="200"/>
      <c r="D59" s="200"/>
      <c r="E59" s="200"/>
      <c r="F59" s="200"/>
      <c r="G59" s="201"/>
      <c r="H59" s="202"/>
      <c r="I59" s="203"/>
      <c r="J59" s="204"/>
      <c r="K59" s="29"/>
      <c r="L59" s="29"/>
    </row>
    <row r="60" spans="2:12" x14ac:dyDescent="0.2">
      <c r="B60" s="199"/>
      <c r="C60" s="200"/>
      <c r="D60" s="200"/>
      <c r="E60" s="200"/>
      <c r="F60" s="200"/>
      <c r="G60" s="201"/>
      <c r="H60" s="202"/>
      <c r="I60" s="203"/>
      <c r="J60" s="204"/>
      <c r="K60" s="29"/>
      <c r="L60" s="29"/>
    </row>
    <row r="61" spans="2:12" ht="13.5" thickBot="1" x14ac:dyDescent="0.25">
      <c r="B61" s="205"/>
      <c r="C61" s="206"/>
      <c r="D61" s="206"/>
      <c r="E61" s="206"/>
      <c r="F61" s="206"/>
      <c r="G61" s="207"/>
      <c r="H61" s="208"/>
      <c r="I61" s="209"/>
      <c r="J61" s="210"/>
      <c r="K61" s="29"/>
      <c r="L61" s="29"/>
    </row>
    <row r="62" spans="2:12" s="29" customFormat="1" ht="13.5" thickBot="1" x14ac:dyDescent="0.25">
      <c r="B62" s="190"/>
      <c r="C62" s="191"/>
      <c r="D62" s="191"/>
      <c r="E62" s="211"/>
      <c r="F62" s="211"/>
      <c r="G62" s="191"/>
      <c r="H62" s="191"/>
      <c r="I62" s="191"/>
      <c r="J62" s="191"/>
    </row>
    <row r="63" spans="2:12" ht="13.5" thickBot="1" x14ac:dyDescent="0.25">
      <c r="B63" s="212" t="s">
        <v>338</v>
      </c>
      <c r="C63" s="213"/>
      <c r="D63" s="213"/>
      <c r="E63" s="213"/>
      <c r="F63" s="213"/>
      <c r="G63" s="214"/>
      <c r="H63" s="215" t="s">
        <v>337</v>
      </c>
      <c r="I63" s="216"/>
      <c r="J63" s="185"/>
      <c r="K63" s="192"/>
      <c r="L63" s="29"/>
    </row>
    <row r="64" spans="2:12" ht="13.5" customHeight="1" thickBot="1" x14ac:dyDescent="0.25">
      <c r="B64" s="196" t="s">
        <v>339</v>
      </c>
      <c r="C64" s="197"/>
      <c r="D64" s="197"/>
      <c r="E64" s="197"/>
      <c r="F64" s="197"/>
      <c r="G64" s="197"/>
      <c r="H64" s="197"/>
      <c r="I64" s="198"/>
      <c r="J64" s="193"/>
      <c r="K64" s="29"/>
      <c r="L64" s="29"/>
    </row>
    <row r="65" spans="2:12" ht="13.5" customHeight="1" thickBot="1" x14ac:dyDescent="0.25">
      <c r="B65" s="196" t="s">
        <v>340</v>
      </c>
      <c r="C65" s="197"/>
      <c r="D65" s="197"/>
      <c r="E65" s="197"/>
      <c r="F65" s="197"/>
      <c r="G65" s="197"/>
      <c r="H65" s="197"/>
      <c r="I65" s="198"/>
      <c r="J65" s="194"/>
      <c r="K65" s="29"/>
      <c r="L65" s="29"/>
    </row>
    <row r="66" spans="2:12" s="29" customFormat="1" x14ac:dyDescent="0.2"/>
    <row r="67" spans="2:12" s="29" customFormat="1" ht="15" x14ac:dyDescent="0.25">
      <c r="J67" s="195"/>
    </row>
    <row r="68" spans="2:12" s="29" customFormat="1" x14ac:dyDescent="0.2"/>
    <row r="69" spans="2:12" s="29" customFormat="1" x14ac:dyDescent="0.2"/>
    <row r="70" spans="2:12" s="29" customFormat="1" x14ac:dyDescent="0.2"/>
    <row r="71" spans="2:12" s="29" customFormat="1" x14ac:dyDescent="0.2"/>
    <row r="72" spans="2:12" s="29" customFormat="1" x14ac:dyDescent="0.2"/>
    <row r="73" spans="2:12" s="29" customFormat="1" x14ac:dyDescent="0.2"/>
    <row r="74" spans="2:12" s="29" customFormat="1" x14ac:dyDescent="0.2"/>
    <row r="75" spans="2:12" s="29" customFormat="1" x14ac:dyDescent="0.2"/>
    <row r="76" spans="2:12" s="29" customFormat="1" x14ac:dyDescent="0.2"/>
    <row r="77" spans="2:12" s="29" customFormat="1" x14ac:dyDescent="0.2"/>
    <row r="78" spans="2:12" s="29" customFormat="1" x14ac:dyDescent="0.2"/>
    <row r="79" spans="2:12" s="29" customFormat="1" x14ac:dyDescent="0.2"/>
    <row r="80" spans="2:12" s="29" customFormat="1" x14ac:dyDescent="0.2"/>
    <row r="81" s="29" customFormat="1" x14ac:dyDescent="0.2"/>
    <row r="82" s="29" customFormat="1" x14ac:dyDescent="0.2"/>
    <row r="83" s="29" customFormat="1" x14ac:dyDescent="0.2"/>
    <row r="84" s="29" customFormat="1" x14ac:dyDescent="0.2"/>
    <row r="85" s="29" customFormat="1" x14ac:dyDescent="0.2"/>
    <row r="86" s="29" customFormat="1" x14ac:dyDescent="0.2"/>
    <row r="87" s="29" customFormat="1" x14ac:dyDescent="0.2"/>
    <row r="88" s="29" customFormat="1" x14ac:dyDescent="0.2"/>
    <row r="89" s="29" customFormat="1" x14ac:dyDescent="0.2"/>
    <row r="90" s="29" customFormat="1" x14ac:dyDescent="0.2"/>
    <row r="91" s="29" customFormat="1" x14ac:dyDescent="0.2"/>
    <row r="92" s="29" customFormat="1" x14ac:dyDescent="0.2"/>
    <row r="93" s="29" customFormat="1" x14ac:dyDescent="0.2"/>
    <row r="94" s="29" customFormat="1" x14ac:dyDescent="0.2"/>
    <row r="95" s="29" customFormat="1" x14ac:dyDescent="0.2"/>
    <row r="96" s="29" customFormat="1" x14ac:dyDescent="0.2"/>
    <row r="97" s="29" customFormat="1" x14ac:dyDescent="0.2"/>
    <row r="98" s="29" customFormat="1" x14ac:dyDescent="0.2"/>
    <row r="99" s="29" customFormat="1" x14ac:dyDescent="0.2"/>
    <row r="100" s="29" customFormat="1" x14ac:dyDescent="0.2"/>
    <row r="101" s="29" customFormat="1" x14ac:dyDescent="0.2"/>
    <row r="102" s="29" customFormat="1" x14ac:dyDescent="0.2"/>
    <row r="103" s="29" customFormat="1" x14ac:dyDescent="0.2"/>
    <row r="104" s="29" customFormat="1" x14ac:dyDescent="0.2"/>
    <row r="105" s="29" customFormat="1" x14ac:dyDescent="0.2"/>
    <row r="106" s="29" customFormat="1" x14ac:dyDescent="0.2"/>
    <row r="107" s="29" customFormat="1" x14ac:dyDescent="0.2"/>
    <row r="108" s="29" customFormat="1" x14ac:dyDescent="0.2"/>
    <row r="109" s="29" customFormat="1" x14ac:dyDescent="0.2"/>
    <row r="110" s="29" customFormat="1" x14ac:dyDescent="0.2"/>
    <row r="111" s="29" customFormat="1" x14ac:dyDescent="0.2"/>
    <row r="112" s="29" customFormat="1" x14ac:dyDescent="0.2"/>
    <row r="113" s="29" customFormat="1" x14ac:dyDescent="0.2"/>
    <row r="114" s="29" customFormat="1" x14ac:dyDescent="0.2"/>
    <row r="115" s="29" customFormat="1" x14ac:dyDescent="0.2"/>
    <row r="116" s="29" customFormat="1" x14ac:dyDescent="0.2"/>
    <row r="117" s="29" customFormat="1" x14ac:dyDescent="0.2"/>
    <row r="118" s="29" customFormat="1" x14ac:dyDescent="0.2"/>
    <row r="119" s="29" customFormat="1" x14ac:dyDescent="0.2"/>
    <row r="120" s="29" customFormat="1" x14ac:dyDescent="0.2"/>
    <row r="121" s="29" customFormat="1" x14ac:dyDescent="0.2"/>
    <row r="122" s="29" customFormat="1" x14ac:dyDescent="0.2"/>
    <row r="123" s="29" customFormat="1" x14ac:dyDescent="0.2"/>
    <row r="124" s="29" customFormat="1" x14ac:dyDescent="0.2"/>
    <row r="125" s="29" customFormat="1" x14ac:dyDescent="0.2"/>
    <row r="126" s="29" customFormat="1" x14ac:dyDescent="0.2"/>
    <row r="127" s="29" customFormat="1" x14ac:dyDescent="0.2"/>
    <row r="128" s="29" customFormat="1" x14ac:dyDescent="0.2"/>
    <row r="129" s="29" customFormat="1" x14ac:dyDescent="0.2"/>
    <row r="130" s="29" customFormat="1" x14ac:dyDescent="0.2"/>
    <row r="131" s="29" customFormat="1" x14ac:dyDescent="0.2"/>
    <row r="132" s="29" customFormat="1" x14ac:dyDescent="0.2"/>
    <row r="133" s="29" customFormat="1" x14ac:dyDescent="0.2"/>
    <row r="134" s="29" customFormat="1" x14ac:dyDescent="0.2"/>
    <row r="135" s="29" customFormat="1" x14ac:dyDescent="0.2"/>
    <row r="136" s="29" customFormat="1" x14ac:dyDescent="0.2"/>
    <row r="137" s="29" customFormat="1" x14ac:dyDescent="0.2"/>
    <row r="138" s="29" customFormat="1" x14ac:dyDescent="0.2"/>
    <row r="139" s="29" customFormat="1" x14ac:dyDescent="0.2"/>
    <row r="140" s="29" customFormat="1" x14ac:dyDescent="0.2"/>
  </sheetData>
  <mergeCells count="116">
    <mergeCell ref="B9:C9"/>
    <mergeCell ref="D9:E9"/>
    <mergeCell ref="H9:I9"/>
    <mergeCell ref="K9:L9"/>
    <mergeCell ref="B10:C10"/>
    <mergeCell ref="D10:E10"/>
    <mergeCell ref="H10:I10"/>
    <mergeCell ref="K10:L10"/>
    <mergeCell ref="B2:L4"/>
    <mergeCell ref="B5:L5"/>
    <mergeCell ref="B6:L6"/>
    <mergeCell ref="B7:J7"/>
    <mergeCell ref="K7:L7"/>
    <mergeCell ref="B8:L8"/>
    <mergeCell ref="B13:C13"/>
    <mergeCell ref="D13:E13"/>
    <mergeCell ref="H13:I13"/>
    <mergeCell ref="K13:L13"/>
    <mergeCell ref="B14:C14"/>
    <mergeCell ref="D14:E14"/>
    <mergeCell ref="H14:I14"/>
    <mergeCell ref="K14:L14"/>
    <mergeCell ref="B11:C11"/>
    <mergeCell ref="D11:E11"/>
    <mergeCell ref="H11:I11"/>
    <mergeCell ref="K11:L11"/>
    <mergeCell ref="B12:C12"/>
    <mergeCell ref="D12:E12"/>
    <mergeCell ref="H12:I12"/>
    <mergeCell ref="K12:L12"/>
    <mergeCell ref="B17:C17"/>
    <mergeCell ref="D17:E17"/>
    <mergeCell ref="H17:I17"/>
    <mergeCell ref="K17:L17"/>
    <mergeCell ref="B18:C18"/>
    <mergeCell ref="D18:E18"/>
    <mergeCell ref="H18:I18"/>
    <mergeCell ref="K18:L18"/>
    <mergeCell ref="B15:C15"/>
    <mergeCell ref="D15:E15"/>
    <mergeCell ref="H15:I15"/>
    <mergeCell ref="K15:L15"/>
    <mergeCell ref="B16:C16"/>
    <mergeCell ref="D16:E16"/>
    <mergeCell ref="H16:I16"/>
    <mergeCell ref="K16:L16"/>
    <mergeCell ref="B23:J23"/>
    <mergeCell ref="K23:L23"/>
    <mergeCell ref="B24:L24"/>
    <mergeCell ref="B25:J25"/>
    <mergeCell ref="K25:L25"/>
    <mergeCell ref="B26:L26"/>
    <mergeCell ref="B19:L19"/>
    <mergeCell ref="B20:J20"/>
    <mergeCell ref="K20:L20"/>
    <mergeCell ref="B21:L21"/>
    <mergeCell ref="B22:J22"/>
    <mergeCell ref="K22:L22"/>
    <mergeCell ref="B31:L31"/>
    <mergeCell ref="B32:J32"/>
    <mergeCell ref="K32:L32"/>
    <mergeCell ref="B33:J33"/>
    <mergeCell ref="K33:L33"/>
    <mergeCell ref="B34:L34"/>
    <mergeCell ref="B27:J27"/>
    <mergeCell ref="K27:L27"/>
    <mergeCell ref="B28:J28"/>
    <mergeCell ref="K28:L28"/>
    <mergeCell ref="B29:L29"/>
    <mergeCell ref="B30:J30"/>
    <mergeCell ref="K30:L30"/>
    <mergeCell ref="B39:L39"/>
    <mergeCell ref="B40:J40"/>
    <mergeCell ref="K40:L40"/>
    <mergeCell ref="B41:L41"/>
    <mergeCell ref="B42:J42"/>
    <mergeCell ref="K42:L42"/>
    <mergeCell ref="B35:J35"/>
    <mergeCell ref="K35:L35"/>
    <mergeCell ref="B36:L36"/>
    <mergeCell ref="B37:J37"/>
    <mergeCell ref="K37:L37"/>
    <mergeCell ref="B38:J38"/>
    <mergeCell ref="K38:L38"/>
    <mergeCell ref="K48:L54"/>
    <mergeCell ref="B49:E49"/>
    <mergeCell ref="B50:E50"/>
    <mergeCell ref="B51:E51"/>
    <mergeCell ref="B52:E52"/>
    <mergeCell ref="B53:J53"/>
    <mergeCell ref="B54:J54"/>
    <mergeCell ref="B43:L43"/>
    <mergeCell ref="B44:J44"/>
    <mergeCell ref="K44:L44"/>
    <mergeCell ref="B46:L46"/>
    <mergeCell ref="B47:F47"/>
    <mergeCell ref="G47:J47"/>
    <mergeCell ref="K47:L47"/>
    <mergeCell ref="B56:G56"/>
    <mergeCell ref="H56:I56"/>
    <mergeCell ref="B58:G58"/>
    <mergeCell ref="H58:J58"/>
    <mergeCell ref="B59:G59"/>
    <mergeCell ref="H59:J59"/>
    <mergeCell ref="B48:E48"/>
    <mergeCell ref="G48:I52"/>
    <mergeCell ref="J48:J52"/>
    <mergeCell ref="B64:I64"/>
    <mergeCell ref="B65:I65"/>
    <mergeCell ref="B60:G60"/>
    <mergeCell ref="H60:J60"/>
    <mergeCell ref="B61:G61"/>
    <mergeCell ref="H61:J61"/>
    <mergeCell ref="E62:F62"/>
    <mergeCell ref="B63:G63"/>
    <mergeCell ref="H63:I63"/>
  </mergeCells>
  <pageMargins left="0.511811024" right="0.511811024" top="0.78740157499999996" bottom="0.78740157499999996" header="0.31496062000000002" footer="0.31496062000000002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9"/>
  <sheetViews>
    <sheetView showGridLines="0" view="pageBreakPreview" topLeftCell="A7" zoomScale="70" zoomScaleNormal="70" zoomScaleSheetLayoutView="70" workbookViewId="0">
      <selection activeCell="I31" sqref="I31"/>
    </sheetView>
  </sheetViews>
  <sheetFormatPr defaultRowHeight="15" x14ac:dyDescent="0.25"/>
  <cols>
    <col min="1" max="1" width="3.140625" customWidth="1"/>
    <col min="2" max="2" width="19.42578125" customWidth="1"/>
    <col min="3" max="3" width="7.85546875" bestFit="1" customWidth="1"/>
    <col min="4" max="4" width="47" customWidth="1"/>
    <col min="5" max="5" width="12.7109375" bestFit="1" customWidth="1"/>
    <col min="6" max="6" width="11.42578125" bestFit="1" customWidth="1"/>
    <col min="7" max="7" width="12.140625" customWidth="1"/>
    <col min="8" max="8" width="12.85546875" customWidth="1"/>
    <col min="9" max="9" width="12.28515625" customWidth="1"/>
    <col min="10" max="10" width="14" customWidth="1"/>
    <col min="11" max="11" width="16.7109375" bestFit="1" customWidth="1"/>
    <col min="12" max="12" width="11.7109375" bestFit="1" customWidth="1"/>
    <col min="13" max="13" width="14.42578125" bestFit="1" customWidth="1"/>
    <col min="15" max="15" width="14.42578125" bestFit="1" customWidth="1"/>
  </cols>
  <sheetData>
    <row r="1" spans="2:15" ht="15.75" thickBot="1" x14ac:dyDescent="0.3"/>
    <row r="2" spans="2:15" ht="15" customHeight="1" x14ac:dyDescent="0.25">
      <c r="B2" s="321" t="s">
        <v>301</v>
      </c>
      <c r="C2" s="322"/>
      <c r="D2" s="322"/>
      <c r="E2" s="322"/>
      <c r="F2" s="322"/>
      <c r="G2" s="322"/>
      <c r="H2" s="322"/>
      <c r="I2" s="322"/>
      <c r="J2" s="322"/>
      <c r="K2" s="323"/>
    </row>
    <row r="3" spans="2:15" ht="15" customHeight="1" x14ac:dyDescent="0.25">
      <c r="B3" s="324"/>
      <c r="C3" s="325"/>
      <c r="D3" s="325"/>
      <c r="E3" s="325"/>
      <c r="F3" s="325"/>
      <c r="G3" s="325"/>
      <c r="H3" s="325"/>
      <c r="I3" s="325"/>
      <c r="J3" s="325"/>
      <c r="K3" s="326"/>
    </row>
    <row r="4" spans="2:15" ht="15.75" customHeight="1" thickBot="1" x14ac:dyDescent="0.3">
      <c r="B4" s="327"/>
      <c r="C4" s="328"/>
      <c r="D4" s="328"/>
      <c r="E4" s="328"/>
      <c r="F4" s="328"/>
      <c r="G4" s="328"/>
      <c r="H4" s="328"/>
      <c r="I4" s="328"/>
      <c r="J4" s="328"/>
      <c r="K4" s="329"/>
    </row>
    <row r="5" spans="2:15" ht="16.5" customHeight="1" thickBot="1" x14ac:dyDescent="0.3">
      <c r="B5" s="330" t="s">
        <v>42</v>
      </c>
      <c r="C5" s="331"/>
      <c r="D5" s="331"/>
      <c r="E5" s="331"/>
      <c r="F5" s="331"/>
      <c r="G5" s="331"/>
      <c r="H5" s="331"/>
      <c r="I5" s="331"/>
      <c r="J5" s="331"/>
      <c r="K5" s="332"/>
    </row>
    <row r="6" spans="2:15" ht="15.75" thickBot="1" x14ac:dyDescent="0.3">
      <c r="B6" s="25"/>
      <c r="C6" s="26"/>
      <c r="D6" s="26"/>
      <c r="E6" s="26"/>
      <c r="F6" s="26"/>
      <c r="G6" s="26"/>
      <c r="H6" s="26"/>
      <c r="I6" s="26"/>
      <c r="J6" s="26"/>
      <c r="K6" s="27"/>
      <c r="M6" s="5"/>
    </row>
    <row r="7" spans="2:15" ht="26.25" customHeight="1" thickBot="1" x14ac:dyDescent="0.3">
      <c r="B7" s="318" t="s">
        <v>43</v>
      </c>
      <c r="C7" s="319"/>
      <c r="D7" s="319"/>
      <c r="E7" s="319"/>
      <c r="F7" s="319"/>
      <c r="G7" s="319"/>
      <c r="H7" s="39" t="s">
        <v>9</v>
      </c>
      <c r="I7" s="63">
        <f>SUM(I10:I20)</f>
        <v>1035.8577</v>
      </c>
      <c r="J7" s="112" t="s">
        <v>36</v>
      </c>
      <c r="K7" s="1"/>
    </row>
    <row r="8" spans="2:15" ht="15.75" thickBot="1" x14ac:dyDescent="0.3">
      <c r="B8" s="21" t="s">
        <v>0</v>
      </c>
      <c r="C8" s="22"/>
      <c r="D8" s="22"/>
      <c r="E8" s="22"/>
      <c r="F8" s="22"/>
      <c r="G8" s="22"/>
      <c r="H8" s="22"/>
      <c r="I8" s="22"/>
      <c r="J8" s="22"/>
      <c r="K8" s="23"/>
    </row>
    <row r="9" spans="2:15" ht="54" customHeight="1" thickBot="1" x14ac:dyDescent="0.3">
      <c r="B9" s="333" t="s">
        <v>3</v>
      </c>
      <c r="C9" s="334"/>
      <c r="D9" s="334"/>
      <c r="E9" s="113" t="s">
        <v>1</v>
      </c>
      <c r="F9" s="113" t="s">
        <v>4</v>
      </c>
      <c r="G9" s="36" t="s">
        <v>2</v>
      </c>
      <c r="H9" s="113" t="s">
        <v>6</v>
      </c>
      <c r="I9" s="113" t="s">
        <v>7</v>
      </c>
      <c r="J9" s="36" t="s">
        <v>8</v>
      </c>
      <c r="K9" s="37" t="s">
        <v>35</v>
      </c>
      <c r="O9" s="9"/>
    </row>
    <row r="10" spans="2:15" ht="53.25" customHeight="1" x14ac:dyDescent="0.25">
      <c r="B10" s="115" t="s">
        <v>55</v>
      </c>
      <c r="C10" s="53" t="s">
        <v>66</v>
      </c>
      <c r="D10" s="51" t="s">
        <v>37</v>
      </c>
      <c r="E10" s="33" t="s">
        <v>11</v>
      </c>
      <c r="F10" s="51">
        <v>3</v>
      </c>
      <c r="G10" s="31"/>
      <c r="H10" s="64">
        <v>0.93130000000000002</v>
      </c>
      <c r="I10" s="32">
        <v>2.7938999999999998</v>
      </c>
      <c r="J10" s="56"/>
      <c r="K10" s="38"/>
      <c r="O10" s="9"/>
    </row>
    <row r="11" spans="2:15" ht="49.5" customHeight="1" x14ac:dyDescent="0.25">
      <c r="B11" s="115" t="s">
        <v>56</v>
      </c>
      <c r="C11" s="53" t="s">
        <v>67</v>
      </c>
      <c r="D11" s="51" t="s">
        <v>37</v>
      </c>
      <c r="E11" s="33" t="s">
        <v>11</v>
      </c>
      <c r="F11" s="51">
        <v>13</v>
      </c>
      <c r="G11" s="31"/>
      <c r="H11" s="64">
        <v>0.93130000000000002</v>
      </c>
      <c r="I11" s="32">
        <v>12.1069</v>
      </c>
      <c r="J11" s="56"/>
      <c r="K11" s="38"/>
      <c r="O11" s="9"/>
    </row>
    <row r="12" spans="2:15" ht="49.5" customHeight="1" x14ac:dyDescent="0.25">
      <c r="B12" s="115" t="s">
        <v>64</v>
      </c>
      <c r="C12" s="53" t="s">
        <v>68</v>
      </c>
      <c r="D12" s="51" t="s">
        <v>37</v>
      </c>
      <c r="E12" s="33" t="s">
        <v>11</v>
      </c>
      <c r="F12" s="51">
        <v>1</v>
      </c>
      <c r="G12" s="31"/>
      <c r="H12" s="64">
        <v>0.93130000000000002</v>
      </c>
      <c r="I12" s="32">
        <v>0.93130000000000002</v>
      </c>
      <c r="J12" s="56"/>
      <c r="K12" s="38"/>
      <c r="O12" s="9"/>
    </row>
    <row r="13" spans="2:15" ht="48.75" customHeight="1" x14ac:dyDescent="0.25">
      <c r="B13" s="115" t="s">
        <v>57</v>
      </c>
      <c r="C13" s="53" t="s">
        <v>69</v>
      </c>
      <c r="D13" s="51" t="s">
        <v>38</v>
      </c>
      <c r="E13" s="33" t="s">
        <v>41</v>
      </c>
      <c r="F13" s="51">
        <v>4881</v>
      </c>
      <c r="G13" s="31"/>
      <c r="H13" s="64">
        <v>4.2000000000000003E-2</v>
      </c>
      <c r="I13" s="32">
        <v>205.00200000000001</v>
      </c>
      <c r="J13" s="56"/>
      <c r="K13" s="38"/>
      <c r="O13" s="9"/>
    </row>
    <row r="14" spans="2:15" ht="42" customHeight="1" x14ac:dyDescent="0.25">
      <c r="B14" s="116" t="s">
        <v>58</v>
      </c>
      <c r="C14" s="53" t="s">
        <v>70</v>
      </c>
      <c r="D14" s="51" t="s">
        <v>38</v>
      </c>
      <c r="E14" s="54" t="s">
        <v>41</v>
      </c>
      <c r="F14" s="51">
        <v>4627</v>
      </c>
      <c r="G14" s="34"/>
      <c r="H14" s="64">
        <v>4.2000000000000003E-2</v>
      </c>
      <c r="I14" s="35">
        <v>194.334</v>
      </c>
      <c r="J14" s="57"/>
      <c r="K14" s="38"/>
      <c r="O14" s="9"/>
    </row>
    <row r="15" spans="2:15" ht="35.25" customHeight="1" x14ac:dyDescent="0.25">
      <c r="B15" s="116" t="s">
        <v>59</v>
      </c>
      <c r="C15" s="53" t="s">
        <v>71</v>
      </c>
      <c r="D15" s="51" t="s">
        <v>38</v>
      </c>
      <c r="E15" s="54" t="s">
        <v>41</v>
      </c>
      <c r="F15" s="51">
        <v>1970</v>
      </c>
      <c r="G15" s="31"/>
      <c r="H15" s="64">
        <v>4.2000000000000003E-2</v>
      </c>
      <c r="I15" s="32">
        <v>82.740000000000009</v>
      </c>
      <c r="J15" s="56"/>
      <c r="K15" s="38"/>
      <c r="O15" s="9"/>
    </row>
    <row r="16" spans="2:15" ht="53.25" customHeight="1" x14ac:dyDescent="0.25">
      <c r="B16" s="115" t="s">
        <v>60</v>
      </c>
      <c r="C16" s="53" t="s">
        <v>72</v>
      </c>
      <c r="D16" s="52" t="s">
        <v>39</v>
      </c>
      <c r="E16" s="33" t="s">
        <v>11</v>
      </c>
      <c r="F16" s="51">
        <v>164</v>
      </c>
      <c r="G16" s="31"/>
      <c r="H16" s="64">
        <v>0.45</v>
      </c>
      <c r="I16" s="32">
        <v>73.8</v>
      </c>
      <c r="J16" s="56"/>
      <c r="K16" s="38"/>
      <c r="O16" s="9"/>
    </row>
    <row r="17" spans="2:15" ht="48.75" customHeight="1" x14ac:dyDescent="0.25">
      <c r="B17" s="115" t="s">
        <v>61</v>
      </c>
      <c r="C17" s="53" t="s">
        <v>73</v>
      </c>
      <c r="D17" s="52" t="s">
        <v>53</v>
      </c>
      <c r="E17" s="33" t="s">
        <v>11</v>
      </c>
      <c r="F17" s="51">
        <v>124</v>
      </c>
      <c r="G17" s="31"/>
      <c r="H17" s="64">
        <v>0.51800000000000002</v>
      </c>
      <c r="I17" s="32">
        <v>64.231999999999999</v>
      </c>
      <c r="J17" s="56"/>
      <c r="K17" s="38"/>
      <c r="O17" s="9"/>
    </row>
    <row r="18" spans="2:15" ht="45" x14ac:dyDescent="0.25">
      <c r="B18" s="115" t="s">
        <v>62</v>
      </c>
      <c r="C18" s="53" t="s">
        <v>74</v>
      </c>
      <c r="D18" s="52" t="s">
        <v>39</v>
      </c>
      <c r="E18" s="30" t="s">
        <v>11</v>
      </c>
      <c r="F18" s="51">
        <v>85</v>
      </c>
      <c r="G18" s="34"/>
      <c r="H18" s="64">
        <v>0.45</v>
      </c>
      <c r="I18" s="35">
        <v>38.25</v>
      </c>
      <c r="J18" s="57"/>
      <c r="K18" s="38"/>
      <c r="O18" s="9"/>
    </row>
    <row r="19" spans="2:15" ht="35.25" customHeight="1" x14ac:dyDescent="0.25">
      <c r="B19" s="115" t="s">
        <v>63</v>
      </c>
      <c r="C19" s="53" t="s">
        <v>75</v>
      </c>
      <c r="D19" s="52" t="s">
        <v>53</v>
      </c>
      <c r="E19" s="30" t="s">
        <v>11</v>
      </c>
      <c r="F19" s="51">
        <v>29</v>
      </c>
      <c r="G19" s="31"/>
      <c r="H19" s="64">
        <v>0.51800000000000002</v>
      </c>
      <c r="I19" s="32">
        <v>15.022</v>
      </c>
      <c r="J19" s="56"/>
      <c r="K19" s="38"/>
      <c r="O19" s="9"/>
    </row>
    <row r="20" spans="2:15" ht="53.25" customHeight="1" x14ac:dyDescent="0.25">
      <c r="B20" s="117" t="s">
        <v>65</v>
      </c>
      <c r="C20" s="53" t="s">
        <v>76</v>
      </c>
      <c r="D20" s="52" t="s">
        <v>54</v>
      </c>
      <c r="E20" s="33" t="s">
        <v>41</v>
      </c>
      <c r="F20" s="51">
        <v>1813</v>
      </c>
      <c r="G20" s="31"/>
      <c r="H20" s="64">
        <v>0.19120000000000001</v>
      </c>
      <c r="I20" s="32">
        <v>346.6456</v>
      </c>
      <c r="J20" s="56"/>
      <c r="K20" s="38"/>
      <c r="O20" s="9"/>
    </row>
    <row r="21" spans="2:15" ht="51.75" customHeight="1" thickBot="1" x14ac:dyDescent="0.3">
      <c r="B21" s="58"/>
      <c r="C21" s="59"/>
      <c r="D21" s="59"/>
      <c r="E21" s="60"/>
      <c r="F21" s="65"/>
      <c r="G21" s="66"/>
      <c r="H21" s="61"/>
      <c r="I21" s="67"/>
      <c r="J21" s="68"/>
      <c r="K21" s="62"/>
      <c r="O21" s="9"/>
    </row>
    <row r="22" spans="2:15" ht="26.25" customHeight="1" thickBot="1" x14ac:dyDescent="0.3">
      <c r="B22" s="318" t="s">
        <v>302</v>
      </c>
      <c r="C22" s="319"/>
      <c r="D22" s="319"/>
      <c r="E22" s="319"/>
      <c r="F22" s="319"/>
      <c r="G22" s="319"/>
      <c r="H22" s="39" t="s">
        <v>9</v>
      </c>
      <c r="I22" s="40"/>
      <c r="J22" s="112" t="s">
        <v>36</v>
      </c>
      <c r="K22" s="1">
        <f>SUM(K25)</f>
        <v>0</v>
      </c>
    </row>
    <row r="23" spans="2:15" x14ac:dyDescent="0.25">
      <c r="B23" s="71" t="s">
        <v>0</v>
      </c>
      <c r="C23" s="72"/>
      <c r="D23" s="72"/>
      <c r="E23" s="72"/>
      <c r="F23" s="72"/>
      <c r="G23" s="72"/>
      <c r="H23" s="72"/>
      <c r="I23" s="72"/>
      <c r="J23" s="72"/>
      <c r="K23" s="73"/>
    </row>
    <row r="24" spans="2:15" ht="33.75" customHeight="1" x14ac:dyDescent="0.25">
      <c r="B24" s="341" t="s">
        <v>3</v>
      </c>
      <c r="C24" s="342"/>
      <c r="D24" s="342"/>
      <c r="E24" s="342"/>
      <c r="F24" s="342"/>
      <c r="G24" s="342"/>
      <c r="H24" s="114" t="s">
        <v>11</v>
      </c>
      <c r="I24" s="114" t="s">
        <v>4</v>
      </c>
      <c r="J24" s="114" t="s">
        <v>2</v>
      </c>
      <c r="K24" s="118" t="s">
        <v>35</v>
      </c>
      <c r="O24" s="9"/>
    </row>
    <row r="25" spans="2:15" ht="45" customHeight="1" x14ac:dyDescent="0.25">
      <c r="B25" s="119" t="s">
        <v>77</v>
      </c>
      <c r="C25" s="53" t="s">
        <v>78</v>
      </c>
      <c r="D25" s="338" t="s">
        <v>303</v>
      </c>
      <c r="E25" s="339"/>
      <c r="F25" s="339"/>
      <c r="G25" s="340"/>
      <c r="H25" s="70" t="s">
        <v>79</v>
      </c>
      <c r="I25" s="69" t="s">
        <v>306</v>
      </c>
      <c r="J25" s="31"/>
      <c r="K25" s="120"/>
      <c r="O25" s="9"/>
    </row>
    <row r="26" spans="2:15" ht="51.75" customHeight="1" thickBot="1" x14ac:dyDescent="0.3">
      <c r="B26" s="335"/>
      <c r="C26" s="336"/>
      <c r="D26" s="336"/>
      <c r="E26" s="336"/>
      <c r="F26" s="336"/>
      <c r="G26" s="336"/>
      <c r="H26" s="336"/>
      <c r="I26" s="336"/>
      <c r="J26" s="336"/>
      <c r="K26" s="337"/>
      <c r="O26" s="9"/>
    </row>
    <row r="27" spans="2:15" ht="15.75" customHeight="1" thickBot="1" x14ac:dyDescent="0.3">
      <c r="B27" s="19"/>
      <c r="C27" s="20"/>
      <c r="D27" s="20"/>
      <c r="E27" s="20"/>
      <c r="F27" s="20"/>
      <c r="G27" s="20"/>
      <c r="H27" s="20"/>
      <c r="I27" s="20"/>
      <c r="J27" s="20"/>
      <c r="K27" s="7"/>
      <c r="O27" s="8"/>
    </row>
    <row r="28" spans="2:15" ht="26.25" customHeight="1" thickBot="1" x14ac:dyDescent="0.3">
      <c r="B28" s="318" t="s">
        <v>305</v>
      </c>
      <c r="C28" s="319"/>
      <c r="D28" s="319"/>
      <c r="E28" s="319"/>
      <c r="F28" s="319"/>
      <c r="G28" s="319"/>
      <c r="H28" s="319"/>
      <c r="I28" s="320"/>
      <c r="J28" s="4" t="s">
        <v>36</v>
      </c>
      <c r="K28" s="1"/>
      <c r="O28" s="8"/>
    </row>
    <row r="29" spans="2:15" ht="15.75" customHeight="1" thickBot="1" x14ac:dyDescent="0.3">
      <c r="B29" s="21" t="s">
        <v>0</v>
      </c>
      <c r="C29" s="22"/>
      <c r="D29" s="22"/>
      <c r="E29" s="22"/>
      <c r="F29" s="22"/>
      <c r="G29" s="22"/>
      <c r="H29" s="22"/>
      <c r="I29" s="22"/>
      <c r="J29" s="22"/>
      <c r="K29" s="23"/>
      <c r="O29" s="8"/>
    </row>
    <row r="30" spans="2:15" ht="24.75" customHeight="1" thickBot="1" x14ac:dyDescent="0.3">
      <c r="B30" s="312" t="s">
        <v>3</v>
      </c>
      <c r="C30" s="313"/>
      <c r="D30" s="313"/>
      <c r="E30" s="313"/>
      <c r="F30" s="313"/>
      <c r="G30" s="314"/>
      <c r="H30" s="111" t="s">
        <v>1</v>
      </c>
      <c r="I30" s="111" t="s">
        <v>4</v>
      </c>
      <c r="J30" s="3" t="s">
        <v>2</v>
      </c>
      <c r="K30" s="24" t="s">
        <v>35</v>
      </c>
      <c r="O30" s="8"/>
    </row>
    <row r="31" spans="2:15" ht="15.75" customHeight="1" thickBot="1" x14ac:dyDescent="0.3">
      <c r="B31" s="315" t="s">
        <v>304</v>
      </c>
      <c r="C31" s="316"/>
      <c r="D31" s="316"/>
      <c r="E31" s="316"/>
      <c r="F31" s="316"/>
      <c r="G31" s="317"/>
      <c r="H31" s="104" t="s">
        <v>5</v>
      </c>
      <c r="I31" s="104">
        <v>1</v>
      </c>
      <c r="J31" s="105"/>
      <c r="K31" s="106"/>
      <c r="O31" s="8"/>
    </row>
    <row r="32" spans="2:15" ht="15.75" thickBot="1" x14ac:dyDescent="0.3">
      <c r="B32" s="21"/>
      <c r="C32" s="22"/>
      <c r="D32" s="22"/>
      <c r="E32" s="22"/>
      <c r="F32" s="22"/>
      <c r="G32" s="22"/>
      <c r="H32" s="22"/>
      <c r="I32" s="22"/>
      <c r="J32" s="22"/>
      <c r="K32" s="23"/>
      <c r="M32" s="5"/>
      <c r="O32" s="8"/>
    </row>
    <row r="33" spans="2:15" ht="15.75" customHeight="1" thickBot="1" x14ac:dyDescent="0.3">
      <c r="B33" s="318" t="s">
        <v>10</v>
      </c>
      <c r="C33" s="319"/>
      <c r="D33" s="319"/>
      <c r="E33" s="319"/>
      <c r="F33" s="319"/>
      <c r="G33" s="319"/>
      <c r="H33" s="319"/>
      <c r="I33" s="320"/>
      <c r="J33" s="55"/>
      <c r="K33" s="2"/>
    </row>
    <row r="35" spans="2:15" x14ac:dyDescent="0.25">
      <c r="H35" s="6"/>
    </row>
    <row r="37" spans="2:15" x14ac:dyDescent="0.25">
      <c r="O37" s="5"/>
    </row>
    <row r="39" spans="2:15" x14ac:dyDescent="0.25">
      <c r="E39" s="5"/>
    </row>
  </sheetData>
  <mergeCells count="12">
    <mergeCell ref="B30:G30"/>
    <mergeCell ref="B31:G31"/>
    <mergeCell ref="B33:I33"/>
    <mergeCell ref="B2:K4"/>
    <mergeCell ref="B5:K5"/>
    <mergeCell ref="B7:G7"/>
    <mergeCell ref="B9:D9"/>
    <mergeCell ref="B28:I28"/>
    <mergeCell ref="B22:G22"/>
    <mergeCell ref="B26:K26"/>
    <mergeCell ref="D25:G25"/>
    <mergeCell ref="B24:G24"/>
  </mergeCells>
  <pageMargins left="0.511811024" right="0.511811024" top="0.78740157499999996" bottom="0.78740157499999996" header="0.31496062000000002" footer="0.31496062000000002"/>
  <pageSetup paperSize="9" scale="55" orientation="portrait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29"/>
  <sheetViews>
    <sheetView view="pageBreakPreview" zoomScale="60" zoomScaleNormal="85" workbookViewId="0">
      <pane xSplit="1" ySplit="6" topLeftCell="B7" activePane="bottomRight" state="frozen"/>
      <selection pane="topRight" activeCell="C1" sqref="C1"/>
      <selection pane="bottomLeft" activeCell="A4" sqref="A4"/>
      <selection pane="bottomRight"/>
    </sheetView>
  </sheetViews>
  <sheetFormatPr defaultRowHeight="12.75" x14ac:dyDescent="0.2"/>
  <cols>
    <col min="1" max="1" width="3" style="28" customWidth="1"/>
    <col min="2" max="2" width="8.7109375" style="28" customWidth="1"/>
    <col min="3" max="3" width="50.7109375" style="75" customWidth="1"/>
    <col min="4" max="4" width="14.42578125" style="74" bestFit="1" customWidth="1"/>
    <col min="5" max="5" width="11.5703125" style="137" customWidth="1"/>
    <col min="6" max="6" width="67.42578125" style="28" customWidth="1"/>
    <col min="7" max="7" width="12.28515625" style="74" customWidth="1"/>
    <col min="8" max="8" width="12.28515625" style="76" customWidth="1"/>
    <col min="9" max="9" width="22.42578125" style="28" customWidth="1"/>
    <col min="10" max="10" width="25.5703125" style="28" bestFit="1" customWidth="1"/>
    <col min="11" max="236" width="9.140625" style="28"/>
    <col min="237" max="237" width="3" style="28" customWidth="1"/>
    <col min="238" max="238" width="0" style="28" hidden="1" customWidth="1"/>
    <col min="239" max="239" width="8.7109375" style="28" customWidth="1"/>
    <col min="240" max="240" width="59.28515625" style="28" bestFit="1" customWidth="1"/>
    <col min="241" max="241" width="14.42578125" style="28" bestFit="1" customWidth="1"/>
    <col min="242" max="242" width="13.42578125" style="28" customWidth="1"/>
    <col min="243" max="243" width="10.7109375" style="28" customWidth="1"/>
    <col min="244" max="244" width="31.28515625" style="28" customWidth="1"/>
    <col min="245" max="245" width="8" style="28" customWidth="1"/>
    <col min="246" max="247" width="11.5703125" style="28" customWidth="1"/>
    <col min="248" max="248" width="66.42578125" style="28" customWidth="1"/>
    <col min="249" max="251" width="12.28515625" style="28" customWidth="1"/>
    <col min="252" max="252" width="22.42578125" style="28" customWidth="1"/>
    <col min="253" max="253" width="19.5703125" style="28" customWidth="1"/>
    <col min="254" max="254" width="12.28515625" style="28" customWidth="1"/>
    <col min="255" max="255" width="9.140625" style="28" customWidth="1"/>
    <col min="256" max="256" width="16.7109375" style="28" bestFit="1" customWidth="1"/>
    <col min="257" max="257" width="10.85546875" style="28" customWidth="1"/>
    <col min="258" max="258" width="13.28515625" style="28" customWidth="1"/>
    <col min="259" max="259" width="12.42578125" style="28" customWidth="1"/>
    <col min="260" max="260" width="9.5703125" style="28" customWidth="1"/>
    <col min="261" max="261" width="13.140625" style="28" customWidth="1"/>
    <col min="262" max="262" width="13" style="28" customWidth="1"/>
    <col min="263" max="263" width="13.28515625" style="28" customWidth="1"/>
    <col min="264" max="264" width="15" style="28" customWidth="1"/>
    <col min="265" max="265" width="16" style="28" customWidth="1"/>
    <col min="266" max="492" width="9.140625" style="28"/>
    <col min="493" max="493" width="3" style="28" customWidth="1"/>
    <col min="494" max="494" width="0" style="28" hidden="1" customWidth="1"/>
    <col min="495" max="495" width="8.7109375" style="28" customWidth="1"/>
    <col min="496" max="496" width="59.28515625" style="28" bestFit="1" customWidth="1"/>
    <col min="497" max="497" width="14.42578125" style="28" bestFit="1" customWidth="1"/>
    <col min="498" max="498" width="13.42578125" style="28" customWidth="1"/>
    <col min="499" max="499" width="10.7109375" style="28" customWidth="1"/>
    <col min="500" max="500" width="31.28515625" style="28" customWidth="1"/>
    <col min="501" max="501" width="8" style="28" customWidth="1"/>
    <col min="502" max="503" width="11.5703125" style="28" customWidth="1"/>
    <col min="504" max="504" width="66.42578125" style="28" customWidth="1"/>
    <col min="505" max="507" width="12.28515625" style="28" customWidth="1"/>
    <col min="508" max="508" width="22.42578125" style="28" customWidth="1"/>
    <col min="509" max="509" width="19.5703125" style="28" customWidth="1"/>
    <col min="510" max="510" width="12.28515625" style="28" customWidth="1"/>
    <col min="511" max="511" width="9.140625" style="28" customWidth="1"/>
    <col min="512" max="512" width="16.7109375" style="28" bestFit="1" customWidth="1"/>
    <col min="513" max="513" width="10.85546875" style="28" customWidth="1"/>
    <col min="514" max="514" width="13.28515625" style="28" customWidth="1"/>
    <col min="515" max="515" width="12.42578125" style="28" customWidth="1"/>
    <col min="516" max="516" width="9.5703125" style="28" customWidth="1"/>
    <col min="517" max="517" width="13.140625" style="28" customWidth="1"/>
    <col min="518" max="518" width="13" style="28" customWidth="1"/>
    <col min="519" max="519" width="13.28515625" style="28" customWidth="1"/>
    <col min="520" max="520" width="15" style="28" customWidth="1"/>
    <col min="521" max="521" width="16" style="28" customWidth="1"/>
    <col min="522" max="748" width="9.140625" style="28"/>
    <col min="749" max="749" width="3" style="28" customWidth="1"/>
    <col min="750" max="750" width="0" style="28" hidden="1" customWidth="1"/>
    <col min="751" max="751" width="8.7109375" style="28" customWidth="1"/>
    <col min="752" max="752" width="59.28515625" style="28" bestFit="1" customWidth="1"/>
    <col min="753" max="753" width="14.42578125" style="28" bestFit="1" customWidth="1"/>
    <col min="754" max="754" width="13.42578125" style="28" customWidth="1"/>
    <col min="755" max="755" width="10.7109375" style="28" customWidth="1"/>
    <col min="756" max="756" width="31.28515625" style="28" customWidth="1"/>
    <col min="757" max="757" width="8" style="28" customWidth="1"/>
    <col min="758" max="759" width="11.5703125" style="28" customWidth="1"/>
    <col min="760" max="760" width="66.42578125" style="28" customWidth="1"/>
    <col min="761" max="763" width="12.28515625" style="28" customWidth="1"/>
    <col min="764" max="764" width="22.42578125" style="28" customWidth="1"/>
    <col min="765" max="765" width="19.5703125" style="28" customWidth="1"/>
    <col min="766" max="766" width="12.28515625" style="28" customWidth="1"/>
    <col min="767" max="767" width="9.140625" style="28" customWidth="1"/>
    <col min="768" max="768" width="16.7109375" style="28" bestFit="1" customWidth="1"/>
    <col min="769" max="769" width="10.85546875" style="28" customWidth="1"/>
    <col min="770" max="770" width="13.28515625" style="28" customWidth="1"/>
    <col min="771" max="771" width="12.42578125" style="28" customWidth="1"/>
    <col min="772" max="772" width="9.5703125" style="28" customWidth="1"/>
    <col min="773" max="773" width="13.140625" style="28" customWidth="1"/>
    <col min="774" max="774" width="13" style="28" customWidth="1"/>
    <col min="775" max="775" width="13.28515625" style="28" customWidth="1"/>
    <col min="776" max="776" width="15" style="28" customWidth="1"/>
    <col min="777" max="777" width="16" style="28" customWidth="1"/>
    <col min="778" max="1004" width="9.140625" style="28"/>
    <col min="1005" max="1005" width="3" style="28" customWidth="1"/>
    <col min="1006" max="1006" width="0" style="28" hidden="1" customWidth="1"/>
    <col min="1007" max="1007" width="8.7109375" style="28" customWidth="1"/>
    <col min="1008" max="1008" width="59.28515625" style="28" bestFit="1" customWidth="1"/>
    <col min="1009" max="1009" width="14.42578125" style="28" bestFit="1" customWidth="1"/>
    <col min="1010" max="1010" width="13.42578125" style="28" customWidth="1"/>
    <col min="1011" max="1011" width="10.7109375" style="28" customWidth="1"/>
    <col min="1012" max="1012" width="31.28515625" style="28" customWidth="1"/>
    <col min="1013" max="1013" width="8" style="28" customWidth="1"/>
    <col min="1014" max="1015" width="11.5703125" style="28" customWidth="1"/>
    <col min="1016" max="1016" width="66.42578125" style="28" customWidth="1"/>
    <col min="1017" max="1019" width="12.28515625" style="28" customWidth="1"/>
    <col min="1020" max="1020" width="22.42578125" style="28" customWidth="1"/>
    <col min="1021" max="1021" width="19.5703125" style="28" customWidth="1"/>
    <col min="1022" max="1022" width="12.28515625" style="28" customWidth="1"/>
    <col min="1023" max="1023" width="9.140625" style="28" customWidth="1"/>
    <col min="1024" max="1024" width="16.7109375" style="28" bestFit="1" customWidth="1"/>
    <col min="1025" max="1025" width="10.85546875" style="28" customWidth="1"/>
    <col min="1026" max="1026" width="13.28515625" style="28" customWidth="1"/>
    <col min="1027" max="1027" width="12.42578125" style="28" customWidth="1"/>
    <col min="1028" max="1028" width="9.5703125" style="28" customWidth="1"/>
    <col min="1029" max="1029" width="13.140625" style="28" customWidth="1"/>
    <col min="1030" max="1030" width="13" style="28" customWidth="1"/>
    <col min="1031" max="1031" width="13.28515625" style="28" customWidth="1"/>
    <col min="1032" max="1032" width="15" style="28" customWidth="1"/>
    <col min="1033" max="1033" width="16" style="28" customWidth="1"/>
    <col min="1034" max="1260" width="9.140625" style="28"/>
    <col min="1261" max="1261" width="3" style="28" customWidth="1"/>
    <col min="1262" max="1262" width="0" style="28" hidden="1" customWidth="1"/>
    <col min="1263" max="1263" width="8.7109375" style="28" customWidth="1"/>
    <col min="1264" max="1264" width="59.28515625" style="28" bestFit="1" customWidth="1"/>
    <col min="1265" max="1265" width="14.42578125" style="28" bestFit="1" customWidth="1"/>
    <col min="1266" max="1266" width="13.42578125" style="28" customWidth="1"/>
    <col min="1267" max="1267" width="10.7109375" style="28" customWidth="1"/>
    <col min="1268" max="1268" width="31.28515625" style="28" customWidth="1"/>
    <col min="1269" max="1269" width="8" style="28" customWidth="1"/>
    <col min="1270" max="1271" width="11.5703125" style="28" customWidth="1"/>
    <col min="1272" max="1272" width="66.42578125" style="28" customWidth="1"/>
    <col min="1273" max="1275" width="12.28515625" style="28" customWidth="1"/>
    <col min="1276" max="1276" width="22.42578125" style="28" customWidth="1"/>
    <col min="1277" max="1277" width="19.5703125" style="28" customWidth="1"/>
    <col min="1278" max="1278" width="12.28515625" style="28" customWidth="1"/>
    <col min="1279" max="1279" width="9.140625" style="28" customWidth="1"/>
    <col min="1280" max="1280" width="16.7109375" style="28" bestFit="1" customWidth="1"/>
    <col min="1281" max="1281" width="10.85546875" style="28" customWidth="1"/>
    <col min="1282" max="1282" width="13.28515625" style="28" customWidth="1"/>
    <col min="1283" max="1283" width="12.42578125" style="28" customWidth="1"/>
    <col min="1284" max="1284" width="9.5703125" style="28" customWidth="1"/>
    <col min="1285" max="1285" width="13.140625" style="28" customWidth="1"/>
    <col min="1286" max="1286" width="13" style="28" customWidth="1"/>
    <col min="1287" max="1287" width="13.28515625" style="28" customWidth="1"/>
    <col min="1288" max="1288" width="15" style="28" customWidth="1"/>
    <col min="1289" max="1289" width="16" style="28" customWidth="1"/>
    <col min="1290" max="1516" width="9.140625" style="28"/>
    <col min="1517" max="1517" width="3" style="28" customWidth="1"/>
    <col min="1518" max="1518" width="0" style="28" hidden="1" customWidth="1"/>
    <col min="1519" max="1519" width="8.7109375" style="28" customWidth="1"/>
    <col min="1520" max="1520" width="59.28515625" style="28" bestFit="1" customWidth="1"/>
    <col min="1521" max="1521" width="14.42578125" style="28" bestFit="1" customWidth="1"/>
    <col min="1522" max="1522" width="13.42578125" style="28" customWidth="1"/>
    <col min="1523" max="1523" width="10.7109375" style="28" customWidth="1"/>
    <col min="1524" max="1524" width="31.28515625" style="28" customWidth="1"/>
    <col min="1525" max="1525" width="8" style="28" customWidth="1"/>
    <col min="1526" max="1527" width="11.5703125" style="28" customWidth="1"/>
    <col min="1528" max="1528" width="66.42578125" style="28" customWidth="1"/>
    <col min="1529" max="1531" width="12.28515625" style="28" customWidth="1"/>
    <col min="1532" max="1532" width="22.42578125" style="28" customWidth="1"/>
    <col min="1533" max="1533" width="19.5703125" style="28" customWidth="1"/>
    <col min="1534" max="1534" width="12.28515625" style="28" customWidth="1"/>
    <col min="1535" max="1535" width="9.140625" style="28" customWidth="1"/>
    <col min="1536" max="1536" width="16.7109375" style="28" bestFit="1" customWidth="1"/>
    <col min="1537" max="1537" width="10.85546875" style="28" customWidth="1"/>
    <col min="1538" max="1538" width="13.28515625" style="28" customWidth="1"/>
    <col min="1539" max="1539" width="12.42578125" style="28" customWidth="1"/>
    <col min="1540" max="1540" width="9.5703125" style="28" customWidth="1"/>
    <col min="1541" max="1541" width="13.140625" style="28" customWidth="1"/>
    <col min="1542" max="1542" width="13" style="28" customWidth="1"/>
    <col min="1543" max="1543" width="13.28515625" style="28" customWidth="1"/>
    <col min="1544" max="1544" width="15" style="28" customWidth="1"/>
    <col min="1545" max="1545" width="16" style="28" customWidth="1"/>
    <col min="1546" max="1772" width="9.140625" style="28"/>
    <col min="1773" max="1773" width="3" style="28" customWidth="1"/>
    <col min="1774" max="1774" width="0" style="28" hidden="1" customWidth="1"/>
    <col min="1775" max="1775" width="8.7109375" style="28" customWidth="1"/>
    <col min="1776" max="1776" width="59.28515625" style="28" bestFit="1" customWidth="1"/>
    <col min="1777" max="1777" width="14.42578125" style="28" bestFit="1" customWidth="1"/>
    <col min="1778" max="1778" width="13.42578125" style="28" customWidth="1"/>
    <col min="1779" max="1779" width="10.7109375" style="28" customWidth="1"/>
    <col min="1780" max="1780" width="31.28515625" style="28" customWidth="1"/>
    <col min="1781" max="1781" width="8" style="28" customWidth="1"/>
    <col min="1782" max="1783" width="11.5703125" style="28" customWidth="1"/>
    <col min="1784" max="1784" width="66.42578125" style="28" customWidth="1"/>
    <col min="1785" max="1787" width="12.28515625" style="28" customWidth="1"/>
    <col min="1788" max="1788" width="22.42578125" style="28" customWidth="1"/>
    <col min="1789" max="1789" width="19.5703125" style="28" customWidth="1"/>
    <col min="1790" max="1790" width="12.28515625" style="28" customWidth="1"/>
    <col min="1791" max="1791" width="9.140625" style="28" customWidth="1"/>
    <col min="1792" max="1792" width="16.7109375" style="28" bestFit="1" customWidth="1"/>
    <col min="1793" max="1793" width="10.85546875" style="28" customWidth="1"/>
    <col min="1794" max="1794" width="13.28515625" style="28" customWidth="1"/>
    <col min="1795" max="1795" width="12.42578125" style="28" customWidth="1"/>
    <col min="1796" max="1796" width="9.5703125" style="28" customWidth="1"/>
    <col min="1797" max="1797" width="13.140625" style="28" customWidth="1"/>
    <col min="1798" max="1798" width="13" style="28" customWidth="1"/>
    <col min="1799" max="1799" width="13.28515625" style="28" customWidth="1"/>
    <col min="1800" max="1800" width="15" style="28" customWidth="1"/>
    <col min="1801" max="1801" width="16" style="28" customWidth="1"/>
    <col min="1802" max="2028" width="9.140625" style="28"/>
    <col min="2029" max="2029" width="3" style="28" customWidth="1"/>
    <col min="2030" max="2030" width="0" style="28" hidden="1" customWidth="1"/>
    <col min="2031" max="2031" width="8.7109375" style="28" customWidth="1"/>
    <col min="2032" max="2032" width="59.28515625" style="28" bestFit="1" customWidth="1"/>
    <col min="2033" max="2033" width="14.42578125" style="28" bestFit="1" customWidth="1"/>
    <col min="2034" max="2034" width="13.42578125" style="28" customWidth="1"/>
    <col min="2035" max="2035" width="10.7109375" style="28" customWidth="1"/>
    <col min="2036" max="2036" width="31.28515625" style="28" customWidth="1"/>
    <col min="2037" max="2037" width="8" style="28" customWidth="1"/>
    <col min="2038" max="2039" width="11.5703125" style="28" customWidth="1"/>
    <col min="2040" max="2040" width="66.42578125" style="28" customWidth="1"/>
    <col min="2041" max="2043" width="12.28515625" style="28" customWidth="1"/>
    <col min="2044" max="2044" width="22.42578125" style="28" customWidth="1"/>
    <col min="2045" max="2045" width="19.5703125" style="28" customWidth="1"/>
    <col min="2046" max="2046" width="12.28515625" style="28" customWidth="1"/>
    <col min="2047" max="2047" width="9.140625" style="28" customWidth="1"/>
    <col min="2048" max="2048" width="16.7109375" style="28" bestFit="1" customWidth="1"/>
    <col min="2049" max="2049" width="10.85546875" style="28" customWidth="1"/>
    <col min="2050" max="2050" width="13.28515625" style="28" customWidth="1"/>
    <col min="2051" max="2051" width="12.42578125" style="28" customWidth="1"/>
    <col min="2052" max="2052" width="9.5703125" style="28" customWidth="1"/>
    <col min="2053" max="2053" width="13.140625" style="28" customWidth="1"/>
    <col min="2054" max="2054" width="13" style="28" customWidth="1"/>
    <col min="2055" max="2055" width="13.28515625" style="28" customWidth="1"/>
    <col min="2056" max="2056" width="15" style="28" customWidth="1"/>
    <col min="2057" max="2057" width="16" style="28" customWidth="1"/>
    <col min="2058" max="2284" width="9.140625" style="28"/>
    <col min="2285" max="2285" width="3" style="28" customWidth="1"/>
    <col min="2286" max="2286" width="0" style="28" hidden="1" customWidth="1"/>
    <col min="2287" max="2287" width="8.7109375" style="28" customWidth="1"/>
    <col min="2288" max="2288" width="59.28515625" style="28" bestFit="1" customWidth="1"/>
    <col min="2289" max="2289" width="14.42578125" style="28" bestFit="1" customWidth="1"/>
    <col min="2290" max="2290" width="13.42578125" style="28" customWidth="1"/>
    <col min="2291" max="2291" width="10.7109375" style="28" customWidth="1"/>
    <col min="2292" max="2292" width="31.28515625" style="28" customWidth="1"/>
    <col min="2293" max="2293" width="8" style="28" customWidth="1"/>
    <col min="2294" max="2295" width="11.5703125" style="28" customWidth="1"/>
    <col min="2296" max="2296" width="66.42578125" style="28" customWidth="1"/>
    <col min="2297" max="2299" width="12.28515625" style="28" customWidth="1"/>
    <col min="2300" max="2300" width="22.42578125" style="28" customWidth="1"/>
    <col min="2301" max="2301" width="19.5703125" style="28" customWidth="1"/>
    <col min="2302" max="2302" width="12.28515625" style="28" customWidth="1"/>
    <col min="2303" max="2303" width="9.140625" style="28" customWidth="1"/>
    <col min="2304" max="2304" width="16.7109375" style="28" bestFit="1" customWidth="1"/>
    <col min="2305" max="2305" width="10.85546875" style="28" customWidth="1"/>
    <col min="2306" max="2306" width="13.28515625" style="28" customWidth="1"/>
    <col min="2307" max="2307" width="12.42578125" style="28" customWidth="1"/>
    <col min="2308" max="2308" width="9.5703125" style="28" customWidth="1"/>
    <col min="2309" max="2309" width="13.140625" style="28" customWidth="1"/>
    <col min="2310" max="2310" width="13" style="28" customWidth="1"/>
    <col min="2311" max="2311" width="13.28515625" style="28" customWidth="1"/>
    <col min="2312" max="2312" width="15" style="28" customWidth="1"/>
    <col min="2313" max="2313" width="16" style="28" customWidth="1"/>
    <col min="2314" max="2540" width="9.140625" style="28"/>
    <col min="2541" max="2541" width="3" style="28" customWidth="1"/>
    <col min="2542" max="2542" width="0" style="28" hidden="1" customWidth="1"/>
    <col min="2543" max="2543" width="8.7109375" style="28" customWidth="1"/>
    <col min="2544" max="2544" width="59.28515625" style="28" bestFit="1" customWidth="1"/>
    <col min="2545" max="2545" width="14.42578125" style="28" bestFit="1" customWidth="1"/>
    <col min="2546" max="2546" width="13.42578125" style="28" customWidth="1"/>
    <col min="2547" max="2547" width="10.7109375" style="28" customWidth="1"/>
    <col min="2548" max="2548" width="31.28515625" style="28" customWidth="1"/>
    <col min="2549" max="2549" width="8" style="28" customWidth="1"/>
    <col min="2550" max="2551" width="11.5703125" style="28" customWidth="1"/>
    <col min="2552" max="2552" width="66.42578125" style="28" customWidth="1"/>
    <col min="2553" max="2555" width="12.28515625" style="28" customWidth="1"/>
    <col min="2556" max="2556" width="22.42578125" style="28" customWidth="1"/>
    <col min="2557" max="2557" width="19.5703125" style="28" customWidth="1"/>
    <col min="2558" max="2558" width="12.28515625" style="28" customWidth="1"/>
    <col min="2559" max="2559" width="9.140625" style="28" customWidth="1"/>
    <col min="2560" max="2560" width="16.7109375" style="28" bestFit="1" customWidth="1"/>
    <col min="2561" max="2561" width="10.85546875" style="28" customWidth="1"/>
    <col min="2562" max="2562" width="13.28515625" style="28" customWidth="1"/>
    <col min="2563" max="2563" width="12.42578125" style="28" customWidth="1"/>
    <col min="2564" max="2564" width="9.5703125" style="28" customWidth="1"/>
    <col min="2565" max="2565" width="13.140625" style="28" customWidth="1"/>
    <col min="2566" max="2566" width="13" style="28" customWidth="1"/>
    <col min="2567" max="2567" width="13.28515625" style="28" customWidth="1"/>
    <col min="2568" max="2568" width="15" style="28" customWidth="1"/>
    <col min="2569" max="2569" width="16" style="28" customWidth="1"/>
    <col min="2570" max="2796" width="9.140625" style="28"/>
    <col min="2797" max="2797" width="3" style="28" customWidth="1"/>
    <col min="2798" max="2798" width="0" style="28" hidden="1" customWidth="1"/>
    <col min="2799" max="2799" width="8.7109375" style="28" customWidth="1"/>
    <col min="2800" max="2800" width="59.28515625" style="28" bestFit="1" customWidth="1"/>
    <col min="2801" max="2801" width="14.42578125" style="28" bestFit="1" customWidth="1"/>
    <col min="2802" max="2802" width="13.42578125" style="28" customWidth="1"/>
    <col min="2803" max="2803" width="10.7109375" style="28" customWidth="1"/>
    <col min="2804" max="2804" width="31.28515625" style="28" customWidth="1"/>
    <col min="2805" max="2805" width="8" style="28" customWidth="1"/>
    <col min="2806" max="2807" width="11.5703125" style="28" customWidth="1"/>
    <col min="2808" max="2808" width="66.42578125" style="28" customWidth="1"/>
    <col min="2809" max="2811" width="12.28515625" style="28" customWidth="1"/>
    <col min="2812" max="2812" width="22.42578125" style="28" customWidth="1"/>
    <col min="2813" max="2813" width="19.5703125" style="28" customWidth="1"/>
    <col min="2814" max="2814" width="12.28515625" style="28" customWidth="1"/>
    <col min="2815" max="2815" width="9.140625" style="28" customWidth="1"/>
    <col min="2816" max="2816" width="16.7109375" style="28" bestFit="1" customWidth="1"/>
    <col min="2817" max="2817" width="10.85546875" style="28" customWidth="1"/>
    <col min="2818" max="2818" width="13.28515625" style="28" customWidth="1"/>
    <col min="2819" max="2819" width="12.42578125" style="28" customWidth="1"/>
    <col min="2820" max="2820" width="9.5703125" style="28" customWidth="1"/>
    <col min="2821" max="2821" width="13.140625" style="28" customWidth="1"/>
    <col min="2822" max="2822" width="13" style="28" customWidth="1"/>
    <col min="2823" max="2823" width="13.28515625" style="28" customWidth="1"/>
    <col min="2824" max="2824" width="15" style="28" customWidth="1"/>
    <col min="2825" max="2825" width="16" style="28" customWidth="1"/>
    <col min="2826" max="3052" width="9.140625" style="28"/>
    <col min="3053" max="3053" width="3" style="28" customWidth="1"/>
    <col min="3054" max="3054" width="0" style="28" hidden="1" customWidth="1"/>
    <col min="3055" max="3055" width="8.7109375" style="28" customWidth="1"/>
    <col min="3056" max="3056" width="59.28515625" style="28" bestFit="1" customWidth="1"/>
    <col min="3057" max="3057" width="14.42578125" style="28" bestFit="1" customWidth="1"/>
    <col min="3058" max="3058" width="13.42578125" style="28" customWidth="1"/>
    <col min="3059" max="3059" width="10.7109375" style="28" customWidth="1"/>
    <col min="3060" max="3060" width="31.28515625" style="28" customWidth="1"/>
    <col min="3061" max="3061" width="8" style="28" customWidth="1"/>
    <col min="3062" max="3063" width="11.5703125" style="28" customWidth="1"/>
    <col min="3064" max="3064" width="66.42578125" style="28" customWidth="1"/>
    <col min="3065" max="3067" width="12.28515625" style="28" customWidth="1"/>
    <col min="3068" max="3068" width="22.42578125" style="28" customWidth="1"/>
    <col min="3069" max="3069" width="19.5703125" style="28" customWidth="1"/>
    <col min="3070" max="3070" width="12.28515625" style="28" customWidth="1"/>
    <col min="3071" max="3071" width="9.140625" style="28" customWidth="1"/>
    <col min="3072" max="3072" width="16.7109375" style="28" bestFit="1" customWidth="1"/>
    <col min="3073" max="3073" width="10.85546875" style="28" customWidth="1"/>
    <col min="3074" max="3074" width="13.28515625" style="28" customWidth="1"/>
    <col min="3075" max="3075" width="12.42578125" style="28" customWidth="1"/>
    <col min="3076" max="3076" width="9.5703125" style="28" customWidth="1"/>
    <col min="3077" max="3077" width="13.140625" style="28" customWidth="1"/>
    <col min="3078" max="3078" width="13" style="28" customWidth="1"/>
    <col min="3079" max="3079" width="13.28515625" style="28" customWidth="1"/>
    <col min="3080" max="3080" width="15" style="28" customWidth="1"/>
    <col min="3081" max="3081" width="16" style="28" customWidth="1"/>
    <col min="3082" max="3308" width="9.140625" style="28"/>
    <col min="3309" max="3309" width="3" style="28" customWidth="1"/>
    <col min="3310" max="3310" width="0" style="28" hidden="1" customWidth="1"/>
    <col min="3311" max="3311" width="8.7109375" style="28" customWidth="1"/>
    <col min="3312" max="3312" width="59.28515625" style="28" bestFit="1" customWidth="1"/>
    <col min="3313" max="3313" width="14.42578125" style="28" bestFit="1" customWidth="1"/>
    <col min="3314" max="3314" width="13.42578125" style="28" customWidth="1"/>
    <col min="3315" max="3315" width="10.7109375" style="28" customWidth="1"/>
    <col min="3316" max="3316" width="31.28515625" style="28" customWidth="1"/>
    <col min="3317" max="3317" width="8" style="28" customWidth="1"/>
    <col min="3318" max="3319" width="11.5703125" style="28" customWidth="1"/>
    <col min="3320" max="3320" width="66.42578125" style="28" customWidth="1"/>
    <col min="3321" max="3323" width="12.28515625" style="28" customWidth="1"/>
    <col min="3324" max="3324" width="22.42578125" style="28" customWidth="1"/>
    <col min="3325" max="3325" width="19.5703125" style="28" customWidth="1"/>
    <col min="3326" max="3326" width="12.28515625" style="28" customWidth="1"/>
    <col min="3327" max="3327" width="9.140625" style="28" customWidth="1"/>
    <col min="3328" max="3328" width="16.7109375" style="28" bestFit="1" customWidth="1"/>
    <col min="3329" max="3329" width="10.85546875" style="28" customWidth="1"/>
    <col min="3330" max="3330" width="13.28515625" style="28" customWidth="1"/>
    <col min="3331" max="3331" width="12.42578125" style="28" customWidth="1"/>
    <col min="3332" max="3332" width="9.5703125" style="28" customWidth="1"/>
    <col min="3333" max="3333" width="13.140625" style="28" customWidth="1"/>
    <col min="3334" max="3334" width="13" style="28" customWidth="1"/>
    <col min="3335" max="3335" width="13.28515625" style="28" customWidth="1"/>
    <col min="3336" max="3336" width="15" style="28" customWidth="1"/>
    <col min="3337" max="3337" width="16" style="28" customWidth="1"/>
    <col min="3338" max="3564" width="9.140625" style="28"/>
    <col min="3565" max="3565" width="3" style="28" customWidth="1"/>
    <col min="3566" max="3566" width="0" style="28" hidden="1" customWidth="1"/>
    <col min="3567" max="3567" width="8.7109375" style="28" customWidth="1"/>
    <col min="3568" max="3568" width="59.28515625" style="28" bestFit="1" customWidth="1"/>
    <col min="3569" max="3569" width="14.42578125" style="28" bestFit="1" customWidth="1"/>
    <col min="3570" max="3570" width="13.42578125" style="28" customWidth="1"/>
    <col min="3571" max="3571" width="10.7109375" style="28" customWidth="1"/>
    <col min="3572" max="3572" width="31.28515625" style="28" customWidth="1"/>
    <col min="3573" max="3573" width="8" style="28" customWidth="1"/>
    <col min="3574" max="3575" width="11.5703125" style="28" customWidth="1"/>
    <col min="3576" max="3576" width="66.42578125" style="28" customWidth="1"/>
    <col min="3577" max="3579" width="12.28515625" style="28" customWidth="1"/>
    <col min="3580" max="3580" width="22.42578125" style="28" customWidth="1"/>
    <col min="3581" max="3581" width="19.5703125" style="28" customWidth="1"/>
    <col min="3582" max="3582" width="12.28515625" style="28" customWidth="1"/>
    <col min="3583" max="3583" width="9.140625" style="28" customWidth="1"/>
    <col min="3584" max="3584" width="16.7109375" style="28" bestFit="1" customWidth="1"/>
    <col min="3585" max="3585" width="10.85546875" style="28" customWidth="1"/>
    <col min="3586" max="3586" width="13.28515625" style="28" customWidth="1"/>
    <col min="3587" max="3587" width="12.42578125" style="28" customWidth="1"/>
    <col min="3588" max="3588" width="9.5703125" style="28" customWidth="1"/>
    <col min="3589" max="3589" width="13.140625" style="28" customWidth="1"/>
    <col min="3590" max="3590" width="13" style="28" customWidth="1"/>
    <col min="3591" max="3591" width="13.28515625" style="28" customWidth="1"/>
    <col min="3592" max="3592" width="15" style="28" customWidth="1"/>
    <col min="3593" max="3593" width="16" style="28" customWidth="1"/>
    <col min="3594" max="3820" width="9.140625" style="28"/>
    <col min="3821" max="3821" width="3" style="28" customWidth="1"/>
    <col min="3822" max="3822" width="0" style="28" hidden="1" customWidth="1"/>
    <col min="3823" max="3823" width="8.7109375" style="28" customWidth="1"/>
    <col min="3824" max="3824" width="59.28515625" style="28" bestFit="1" customWidth="1"/>
    <col min="3825" max="3825" width="14.42578125" style="28" bestFit="1" customWidth="1"/>
    <col min="3826" max="3826" width="13.42578125" style="28" customWidth="1"/>
    <col min="3827" max="3827" width="10.7109375" style="28" customWidth="1"/>
    <col min="3828" max="3828" width="31.28515625" style="28" customWidth="1"/>
    <col min="3829" max="3829" width="8" style="28" customWidth="1"/>
    <col min="3830" max="3831" width="11.5703125" style="28" customWidth="1"/>
    <col min="3832" max="3832" width="66.42578125" style="28" customWidth="1"/>
    <col min="3833" max="3835" width="12.28515625" style="28" customWidth="1"/>
    <col min="3836" max="3836" width="22.42578125" style="28" customWidth="1"/>
    <col min="3837" max="3837" width="19.5703125" style="28" customWidth="1"/>
    <col min="3838" max="3838" width="12.28515625" style="28" customWidth="1"/>
    <col min="3839" max="3839" width="9.140625" style="28" customWidth="1"/>
    <col min="3840" max="3840" width="16.7109375" style="28" bestFit="1" customWidth="1"/>
    <col min="3841" max="3841" width="10.85546875" style="28" customWidth="1"/>
    <col min="3842" max="3842" width="13.28515625" style="28" customWidth="1"/>
    <col min="3843" max="3843" width="12.42578125" style="28" customWidth="1"/>
    <col min="3844" max="3844" width="9.5703125" style="28" customWidth="1"/>
    <col min="3845" max="3845" width="13.140625" style="28" customWidth="1"/>
    <col min="3846" max="3846" width="13" style="28" customWidth="1"/>
    <col min="3847" max="3847" width="13.28515625" style="28" customWidth="1"/>
    <col min="3848" max="3848" width="15" style="28" customWidth="1"/>
    <col min="3849" max="3849" width="16" style="28" customWidth="1"/>
    <col min="3850" max="4076" width="9.140625" style="28"/>
    <col min="4077" max="4077" width="3" style="28" customWidth="1"/>
    <col min="4078" max="4078" width="0" style="28" hidden="1" customWidth="1"/>
    <col min="4079" max="4079" width="8.7109375" style="28" customWidth="1"/>
    <col min="4080" max="4080" width="59.28515625" style="28" bestFit="1" customWidth="1"/>
    <col min="4081" max="4081" width="14.42578125" style="28" bestFit="1" customWidth="1"/>
    <col min="4082" max="4082" width="13.42578125" style="28" customWidth="1"/>
    <col min="4083" max="4083" width="10.7109375" style="28" customWidth="1"/>
    <col min="4084" max="4084" width="31.28515625" style="28" customWidth="1"/>
    <col min="4085" max="4085" width="8" style="28" customWidth="1"/>
    <col min="4086" max="4087" width="11.5703125" style="28" customWidth="1"/>
    <col min="4088" max="4088" width="66.42578125" style="28" customWidth="1"/>
    <col min="4089" max="4091" width="12.28515625" style="28" customWidth="1"/>
    <col min="4092" max="4092" width="22.42578125" style="28" customWidth="1"/>
    <col min="4093" max="4093" width="19.5703125" style="28" customWidth="1"/>
    <col min="4094" max="4094" width="12.28515625" style="28" customWidth="1"/>
    <col min="4095" max="4095" width="9.140625" style="28" customWidth="1"/>
    <col min="4096" max="4096" width="16.7109375" style="28" bestFit="1" customWidth="1"/>
    <col min="4097" max="4097" width="10.85546875" style="28" customWidth="1"/>
    <col min="4098" max="4098" width="13.28515625" style="28" customWidth="1"/>
    <col min="4099" max="4099" width="12.42578125" style="28" customWidth="1"/>
    <col min="4100" max="4100" width="9.5703125" style="28" customWidth="1"/>
    <col min="4101" max="4101" width="13.140625" style="28" customWidth="1"/>
    <col min="4102" max="4102" width="13" style="28" customWidth="1"/>
    <col min="4103" max="4103" width="13.28515625" style="28" customWidth="1"/>
    <col min="4104" max="4104" width="15" style="28" customWidth="1"/>
    <col min="4105" max="4105" width="16" style="28" customWidth="1"/>
    <col min="4106" max="4332" width="9.140625" style="28"/>
    <col min="4333" max="4333" width="3" style="28" customWidth="1"/>
    <col min="4334" max="4334" width="0" style="28" hidden="1" customWidth="1"/>
    <col min="4335" max="4335" width="8.7109375" style="28" customWidth="1"/>
    <col min="4336" max="4336" width="59.28515625" style="28" bestFit="1" customWidth="1"/>
    <col min="4337" max="4337" width="14.42578125" style="28" bestFit="1" customWidth="1"/>
    <col min="4338" max="4338" width="13.42578125" style="28" customWidth="1"/>
    <col min="4339" max="4339" width="10.7109375" style="28" customWidth="1"/>
    <col min="4340" max="4340" width="31.28515625" style="28" customWidth="1"/>
    <col min="4341" max="4341" width="8" style="28" customWidth="1"/>
    <col min="4342" max="4343" width="11.5703125" style="28" customWidth="1"/>
    <col min="4344" max="4344" width="66.42578125" style="28" customWidth="1"/>
    <col min="4345" max="4347" width="12.28515625" style="28" customWidth="1"/>
    <col min="4348" max="4348" width="22.42578125" style="28" customWidth="1"/>
    <col min="4349" max="4349" width="19.5703125" style="28" customWidth="1"/>
    <col min="4350" max="4350" width="12.28515625" style="28" customWidth="1"/>
    <col min="4351" max="4351" width="9.140625" style="28" customWidth="1"/>
    <col min="4352" max="4352" width="16.7109375" style="28" bestFit="1" customWidth="1"/>
    <col min="4353" max="4353" width="10.85546875" style="28" customWidth="1"/>
    <col min="4354" max="4354" width="13.28515625" style="28" customWidth="1"/>
    <col min="4355" max="4355" width="12.42578125" style="28" customWidth="1"/>
    <col min="4356" max="4356" width="9.5703125" style="28" customWidth="1"/>
    <col min="4357" max="4357" width="13.140625" style="28" customWidth="1"/>
    <col min="4358" max="4358" width="13" style="28" customWidth="1"/>
    <col min="4359" max="4359" width="13.28515625" style="28" customWidth="1"/>
    <col min="4360" max="4360" width="15" style="28" customWidth="1"/>
    <col min="4361" max="4361" width="16" style="28" customWidth="1"/>
    <col min="4362" max="4588" width="9.140625" style="28"/>
    <col min="4589" max="4589" width="3" style="28" customWidth="1"/>
    <col min="4590" max="4590" width="0" style="28" hidden="1" customWidth="1"/>
    <col min="4591" max="4591" width="8.7109375" style="28" customWidth="1"/>
    <col min="4592" max="4592" width="59.28515625" style="28" bestFit="1" customWidth="1"/>
    <col min="4593" max="4593" width="14.42578125" style="28" bestFit="1" customWidth="1"/>
    <col min="4594" max="4594" width="13.42578125" style="28" customWidth="1"/>
    <col min="4595" max="4595" width="10.7109375" style="28" customWidth="1"/>
    <col min="4596" max="4596" width="31.28515625" style="28" customWidth="1"/>
    <col min="4597" max="4597" width="8" style="28" customWidth="1"/>
    <col min="4598" max="4599" width="11.5703125" style="28" customWidth="1"/>
    <col min="4600" max="4600" width="66.42578125" style="28" customWidth="1"/>
    <col min="4601" max="4603" width="12.28515625" style="28" customWidth="1"/>
    <col min="4604" max="4604" width="22.42578125" style="28" customWidth="1"/>
    <col min="4605" max="4605" width="19.5703125" style="28" customWidth="1"/>
    <col min="4606" max="4606" width="12.28515625" style="28" customWidth="1"/>
    <col min="4607" max="4607" width="9.140625" style="28" customWidth="1"/>
    <col min="4608" max="4608" width="16.7109375" style="28" bestFit="1" customWidth="1"/>
    <col min="4609" max="4609" width="10.85546875" style="28" customWidth="1"/>
    <col min="4610" max="4610" width="13.28515625" style="28" customWidth="1"/>
    <col min="4611" max="4611" width="12.42578125" style="28" customWidth="1"/>
    <col min="4612" max="4612" width="9.5703125" style="28" customWidth="1"/>
    <col min="4613" max="4613" width="13.140625" style="28" customWidth="1"/>
    <col min="4614" max="4614" width="13" style="28" customWidth="1"/>
    <col min="4615" max="4615" width="13.28515625" style="28" customWidth="1"/>
    <col min="4616" max="4616" width="15" style="28" customWidth="1"/>
    <col min="4617" max="4617" width="16" style="28" customWidth="1"/>
    <col min="4618" max="4844" width="9.140625" style="28"/>
    <col min="4845" max="4845" width="3" style="28" customWidth="1"/>
    <col min="4846" max="4846" width="0" style="28" hidden="1" customWidth="1"/>
    <col min="4847" max="4847" width="8.7109375" style="28" customWidth="1"/>
    <col min="4848" max="4848" width="59.28515625" style="28" bestFit="1" customWidth="1"/>
    <col min="4849" max="4849" width="14.42578125" style="28" bestFit="1" customWidth="1"/>
    <col min="4850" max="4850" width="13.42578125" style="28" customWidth="1"/>
    <col min="4851" max="4851" width="10.7109375" style="28" customWidth="1"/>
    <col min="4852" max="4852" width="31.28515625" style="28" customWidth="1"/>
    <col min="4853" max="4853" width="8" style="28" customWidth="1"/>
    <col min="4854" max="4855" width="11.5703125" style="28" customWidth="1"/>
    <col min="4856" max="4856" width="66.42578125" style="28" customWidth="1"/>
    <col min="4857" max="4859" width="12.28515625" style="28" customWidth="1"/>
    <col min="4860" max="4860" width="22.42578125" style="28" customWidth="1"/>
    <col min="4861" max="4861" width="19.5703125" style="28" customWidth="1"/>
    <col min="4862" max="4862" width="12.28515625" style="28" customWidth="1"/>
    <col min="4863" max="4863" width="9.140625" style="28" customWidth="1"/>
    <col min="4864" max="4864" width="16.7109375" style="28" bestFit="1" customWidth="1"/>
    <col min="4865" max="4865" width="10.85546875" style="28" customWidth="1"/>
    <col min="4866" max="4866" width="13.28515625" style="28" customWidth="1"/>
    <col min="4867" max="4867" width="12.42578125" style="28" customWidth="1"/>
    <col min="4868" max="4868" width="9.5703125" style="28" customWidth="1"/>
    <col min="4869" max="4869" width="13.140625" style="28" customWidth="1"/>
    <col min="4870" max="4870" width="13" style="28" customWidth="1"/>
    <col min="4871" max="4871" width="13.28515625" style="28" customWidth="1"/>
    <col min="4872" max="4872" width="15" style="28" customWidth="1"/>
    <col min="4873" max="4873" width="16" style="28" customWidth="1"/>
    <col min="4874" max="5100" width="9.140625" style="28"/>
    <col min="5101" max="5101" width="3" style="28" customWidth="1"/>
    <col min="5102" max="5102" width="0" style="28" hidden="1" customWidth="1"/>
    <col min="5103" max="5103" width="8.7109375" style="28" customWidth="1"/>
    <col min="5104" max="5104" width="59.28515625" style="28" bestFit="1" customWidth="1"/>
    <col min="5105" max="5105" width="14.42578125" style="28" bestFit="1" customWidth="1"/>
    <col min="5106" max="5106" width="13.42578125" style="28" customWidth="1"/>
    <col min="5107" max="5107" width="10.7109375" style="28" customWidth="1"/>
    <col min="5108" max="5108" width="31.28515625" style="28" customWidth="1"/>
    <col min="5109" max="5109" width="8" style="28" customWidth="1"/>
    <col min="5110" max="5111" width="11.5703125" style="28" customWidth="1"/>
    <col min="5112" max="5112" width="66.42578125" style="28" customWidth="1"/>
    <col min="5113" max="5115" width="12.28515625" style="28" customWidth="1"/>
    <col min="5116" max="5116" width="22.42578125" style="28" customWidth="1"/>
    <col min="5117" max="5117" width="19.5703125" style="28" customWidth="1"/>
    <col min="5118" max="5118" width="12.28515625" style="28" customWidth="1"/>
    <col min="5119" max="5119" width="9.140625" style="28" customWidth="1"/>
    <col min="5120" max="5120" width="16.7109375" style="28" bestFit="1" customWidth="1"/>
    <col min="5121" max="5121" width="10.85546875" style="28" customWidth="1"/>
    <col min="5122" max="5122" width="13.28515625" style="28" customWidth="1"/>
    <col min="5123" max="5123" width="12.42578125" style="28" customWidth="1"/>
    <col min="5124" max="5124" width="9.5703125" style="28" customWidth="1"/>
    <col min="5125" max="5125" width="13.140625" style="28" customWidth="1"/>
    <col min="5126" max="5126" width="13" style="28" customWidth="1"/>
    <col min="5127" max="5127" width="13.28515625" style="28" customWidth="1"/>
    <col min="5128" max="5128" width="15" style="28" customWidth="1"/>
    <col min="5129" max="5129" width="16" style="28" customWidth="1"/>
    <col min="5130" max="5356" width="9.140625" style="28"/>
    <col min="5357" max="5357" width="3" style="28" customWidth="1"/>
    <col min="5358" max="5358" width="0" style="28" hidden="1" customWidth="1"/>
    <col min="5359" max="5359" width="8.7109375" style="28" customWidth="1"/>
    <col min="5360" max="5360" width="59.28515625" style="28" bestFit="1" customWidth="1"/>
    <col min="5361" max="5361" width="14.42578125" style="28" bestFit="1" customWidth="1"/>
    <col min="5362" max="5362" width="13.42578125" style="28" customWidth="1"/>
    <col min="5363" max="5363" width="10.7109375" style="28" customWidth="1"/>
    <col min="5364" max="5364" width="31.28515625" style="28" customWidth="1"/>
    <col min="5365" max="5365" width="8" style="28" customWidth="1"/>
    <col min="5366" max="5367" width="11.5703125" style="28" customWidth="1"/>
    <col min="5368" max="5368" width="66.42578125" style="28" customWidth="1"/>
    <col min="5369" max="5371" width="12.28515625" style="28" customWidth="1"/>
    <col min="5372" max="5372" width="22.42578125" style="28" customWidth="1"/>
    <col min="5373" max="5373" width="19.5703125" style="28" customWidth="1"/>
    <col min="5374" max="5374" width="12.28515625" style="28" customWidth="1"/>
    <col min="5375" max="5375" width="9.140625" style="28" customWidth="1"/>
    <col min="5376" max="5376" width="16.7109375" style="28" bestFit="1" customWidth="1"/>
    <col min="5377" max="5377" width="10.85546875" style="28" customWidth="1"/>
    <col min="5378" max="5378" width="13.28515625" style="28" customWidth="1"/>
    <col min="5379" max="5379" width="12.42578125" style="28" customWidth="1"/>
    <col min="5380" max="5380" width="9.5703125" style="28" customWidth="1"/>
    <col min="5381" max="5381" width="13.140625" style="28" customWidth="1"/>
    <col min="5382" max="5382" width="13" style="28" customWidth="1"/>
    <col min="5383" max="5383" width="13.28515625" style="28" customWidth="1"/>
    <col min="5384" max="5384" width="15" style="28" customWidth="1"/>
    <col min="5385" max="5385" width="16" style="28" customWidth="1"/>
    <col min="5386" max="5612" width="9.140625" style="28"/>
    <col min="5613" max="5613" width="3" style="28" customWidth="1"/>
    <col min="5614" max="5614" width="0" style="28" hidden="1" customWidth="1"/>
    <col min="5615" max="5615" width="8.7109375" style="28" customWidth="1"/>
    <col min="5616" max="5616" width="59.28515625" style="28" bestFit="1" customWidth="1"/>
    <col min="5617" max="5617" width="14.42578125" style="28" bestFit="1" customWidth="1"/>
    <col min="5618" max="5618" width="13.42578125" style="28" customWidth="1"/>
    <col min="5619" max="5619" width="10.7109375" style="28" customWidth="1"/>
    <col min="5620" max="5620" width="31.28515625" style="28" customWidth="1"/>
    <col min="5621" max="5621" width="8" style="28" customWidth="1"/>
    <col min="5622" max="5623" width="11.5703125" style="28" customWidth="1"/>
    <col min="5624" max="5624" width="66.42578125" style="28" customWidth="1"/>
    <col min="5625" max="5627" width="12.28515625" style="28" customWidth="1"/>
    <col min="5628" max="5628" width="22.42578125" style="28" customWidth="1"/>
    <col min="5629" max="5629" width="19.5703125" style="28" customWidth="1"/>
    <col min="5630" max="5630" width="12.28515625" style="28" customWidth="1"/>
    <col min="5631" max="5631" width="9.140625" style="28" customWidth="1"/>
    <col min="5632" max="5632" width="16.7109375" style="28" bestFit="1" customWidth="1"/>
    <col min="5633" max="5633" width="10.85546875" style="28" customWidth="1"/>
    <col min="5634" max="5634" width="13.28515625" style="28" customWidth="1"/>
    <col min="5635" max="5635" width="12.42578125" style="28" customWidth="1"/>
    <col min="5636" max="5636" width="9.5703125" style="28" customWidth="1"/>
    <col min="5637" max="5637" width="13.140625" style="28" customWidth="1"/>
    <col min="5638" max="5638" width="13" style="28" customWidth="1"/>
    <col min="5639" max="5639" width="13.28515625" style="28" customWidth="1"/>
    <col min="5640" max="5640" width="15" style="28" customWidth="1"/>
    <col min="5641" max="5641" width="16" style="28" customWidth="1"/>
    <col min="5642" max="5868" width="9.140625" style="28"/>
    <col min="5869" max="5869" width="3" style="28" customWidth="1"/>
    <col min="5870" max="5870" width="0" style="28" hidden="1" customWidth="1"/>
    <col min="5871" max="5871" width="8.7109375" style="28" customWidth="1"/>
    <col min="5872" max="5872" width="59.28515625" style="28" bestFit="1" customWidth="1"/>
    <col min="5873" max="5873" width="14.42578125" style="28" bestFit="1" customWidth="1"/>
    <col min="5874" max="5874" width="13.42578125" style="28" customWidth="1"/>
    <col min="5875" max="5875" width="10.7109375" style="28" customWidth="1"/>
    <col min="5876" max="5876" width="31.28515625" style="28" customWidth="1"/>
    <col min="5877" max="5877" width="8" style="28" customWidth="1"/>
    <col min="5878" max="5879" width="11.5703125" style="28" customWidth="1"/>
    <col min="5880" max="5880" width="66.42578125" style="28" customWidth="1"/>
    <col min="5881" max="5883" width="12.28515625" style="28" customWidth="1"/>
    <col min="5884" max="5884" width="22.42578125" style="28" customWidth="1"/>
    <col min="5885" max="5885" width="19.5703125" style="28" customWidth="1"/>
    <col min="5886" max="5886" width="12.28515625" style="28" customWidth="1"/>
    <col min="5887" max="5887" width="9.140625" style="28" customWidth="1"/>
    <col min="5888" max="5888" width="16.7109375" style="28" bestFit="1" customWidth="1"/>
    <col min="5889" max="5889" width="10.85546875" style="28" customWidth="1"/>
    <col min="5890" max="5890" width="13.28515625" style="28" customWidth="1"/>
    <col min="5891" max="5891" width="12.42578125" style="28" customWidth="1"/>
    <col min="5892" max="5892" width="9.5703125" style="28" customWidth="1"/>
    <col min="5893" max="5893" width="13.140625" style="28" customWidth="1"/>
    <col min="5894" max="5894" width="13" style="28" customWidth="1"/>
    <col min="5895" max="5895" width="13.28515625" style="28" customWidth="1"/>
    <col min="5896" max="5896" width="15" style="28" customWidth="1"/>
    <col min="5897" max="5897" width="16" style="28" customWidth="1"/>
    <col min="5898" max="6124" width="9.140625" style="28"/>
    <col min="6125" max="6125" width="3" style="28" customWidth="1"/>
    <col min="6126" max="6126" width="0" style="28" hidden="1" customWidth="1"/>
    <col min="6127" max="6127" width="8.7109375" style="28" customWidth="1"/>
    <col min="6128" max="6128" width="59.28515625" style="28" bestFit="1" customWidth="1"/>
    <col min="6129" max="6129" width="14.42578125" style="28" bestFit="1" customWidth="1"/>
    <col min="6130" max="6130" width="13.42578125" style="28" customWidth="1"/>
    <col min="6131" max="6131" width="10.7109375" style="28" customWidth="1"/>
    <col min="6132" max="6132" width="31.28515625" style="28" customWidth="1"/>
    <col min="6133" max="6133" width="8" style="28" customWidth="1"/>
    <col min="6134" max="6135" width="11.5703125" style="28" customWidth="1"/>
    <col min="6136" max="6136" width="66.42578125" style="28" customWidth="1"/>
    <col min="6137" max="6139" width="12.28515625" style="28" customWidth="1"/>
    <col min="6140" max="6140" width="22.42578125" style="28" customWidth="1"/>
    <col min="6141" max="6141" width="19.5703125" style="28" customWidth="1"/>
    <col min="6142" max="6142" width="12.28515625" style="28" customWidth="1"/>
    <col min="6143" max="6143" width="9.140625" style="28" customWidth="1"/>
    <col min="6144" max="6144" width="16.7109375" style="28" bestFit="1" customWidth="1"/>
    <col min="6145" max="6145" width="10.85546875" style="28" customWidth="1"/>
    <col min="6146" max="6146" width="13.28515625" style="28" customWidth="1"/>
    <col min="6147" max="6147" width="12.42578125" style="28" customWidth="1"/>
    <col min="6148" max="6148" width="9.5703125" style="28" customWidth="1"/>
    <col min="6149" max="6149" width="13.140625" style="28" customWidth="1"/>
    <col min="6150" max="6150" width="13" style="28" customWidth="1"/>
    <col min="6151" max="6151" width="13.28515625" style="28" customWidth="1"/>
    <col min="6152" max="6152" width="15" style="28" customWidth="1"/>
    <col min="6153" max="6153" width="16" style="28" customWidth="1"/>
    <col min="6154" max="6380" width="9.140625" style="28"/>
    <col min="6381" max="6381" width="3" style="28" customWidth="1"/>
    <col min="6382" max="6382" width="0" style="28" hidden="1" customWidth="1"/>
    <col min="6383" max="6383" width="8.7109375" style="28" customWidth="1"/>
    <col min="6384" max="6384" width="59.28515625" style="28" bestFit="1" customWidth="1"/>
    <col min="6385" max="6385" width="14.42578125" style="28" bestFit="1" customWidth="1"/>
    <col min="6386" max="6386" width="13.42578125" style="28" customWidth="1"/>
    <col min="6387" max="6387" width="10.7109375" style="28" customWidth="1"/>
    <col min="6388" max="6388" width="31.28515625" style="28" customWidth="1"/>
    <col min="6389" max="6389" width="8" style="28" customWidth="1"/>
    <col min="6390" max="6391" width="11.5703125" style="28" customWidth="1"/>
    <col min="6392" max="6392" width="66.42578125" style="28" customWidth="1"/>
    <col min="6393" max="6395" width="12.28515625" style="28" customWidth="1"/>
    <col min="6396" max="6396" width="22.42578125" style="28" customWidth="1"/>
    <col min="6397" max="6397" width="19.5703125" style="28" customWidth="1"/>
    <col min="6398" max="6398" width="12.28515625" style="28" customWidth="1"/>
    <col min="6399" max="6399" width="9.140625" style="28" customWidth="1"/>
    <col min="6400" max="6400" width="16.7109375" style="28" bestFit="1" customWidth="1"/>
    <col min="6401" max="6401" width="10.85546875" style="28" customWidth="1"/>
    <col min="6402" max="6402" width="13.28515625" style="28" customWidth="1"/>
    <col min="6403" max="6403" width="12.42578125" style="28" customWidth="1"/>
    <col min="6404" max="6404" width="9.5703125" style="28" customWidth="1"/>
    <col min="6405" max="6405" width="13.140625" style="28" customWidth="1"/>
    <col min="6406" max="6406" width="13" style="28" customWidth="1"/>
    <col min="6407" max="6407" width="13.28515625" style="28" customWidth="1"/>
    <col min="6408" max="6408" width="15" style="28" customWidth="1"/>
    <col min="6409" max="6409" width="16" style="28" customWidth="1"/>
    <col min="6410" max="6636" width="9.140625" style="28"/>
    <col min="6637" max="6637" width="3" style="28" customWidth="1"/>
    <col min="6638" max="6638" width="0" style="28" hidden="1" customWidth="1"/>
    <col min="6639" max="6639" width="8.7109375" style="28" customWidth="1"/>
    <col min="6640" max="6640" width="59.28515625" style="28" bestFit="1" customWidth="1"/>
    <col min="6641" max="6641" width="14.42578125" style="28" bestFit="1" customWidth="1"/>
    <col min="6642" max="6642" width="13.42578125" style="28" customWidth="1"/>
    <col min="6643" max="6643" width="10.7109375" style="28" customWidth="1"/>
    <col min="6644" max="6644" width="31.28515625" style="28" customWidth="1"/>
    <col min="6645" max="6645" width="8" style="28" customWidth="1"/>
    <col min="6646" max="6647" width="11.5703125" style="28" customWidth="1"/>
    <col min="6648" max="6648" width="66.42578125" style="28" customWidth="1"/>
    <col min="6649" max="6651" width="12.28515625" style="28" customWidth="1"/>
    <col min="6652" max="6652" width="22.42578125" style="28" customWidth="1"/>
    <col min="6653" max="6653" width="19.5703125" style="28" customWidth="1"/>
    <col min="6654" max="6654" width="12.28515625" style="28" customWidth="1"/>
    <col min="6655" max="6655" width="9.140625" style="28" customWidth="1"/>
    <col min="6656" max="6656" width="16.7109375" style="28" bestFit="1" customWidth="1"/>
    <col min="6657" max="6657" width="10.85546875" style="28" customWidth="1"/>
    <col min="6658" max="6658" width="13.28515625" style="28" customWidth="1"/>
    <col min="6659" max="6659" width="12.42578125" style="28" customWidth="1"/>
    <col min="6660" max="6660" width="9.5703125" style="28" customWidth="1"/>
    <col min="6661" max="6661" width="13.140625" style="28" customWidth="1"/>
    <col min="6662" max="6662" width="13" style="28" customWidth="1"/>
    <col min="6663" max="6663" width="13.28515625" style="28" customWidth="1"/>
    <col min="6664" max="6664" width="15" style="28" customWidth="1"/>
    <col min="6665" max="6665" width="16" style="28" customWidth="1"/>
    <col min="6666" max="6892" width="9.140625" style="28"/>
    <col min="6893" max="6893" width="3" style="28" customWidth="1"/>
    <col min="6894" max="6894" width="0" style="28" hidden="1" customWidth="1"/>
    <col min="6895" max="6895" width="8.7109375" style="28" customWidth="1"/>
    <col min="6896" max="6896" width="59.28515625" style="28" bestFit="1" customWidth="1"/>
    <col min="6897" max="6897" width="14.42578125" style="28" bestFit="1" customWidth="1"/>
    <col min="6898" max="6898" width="13.42578125" style="28" customWidth="1"/>
    <col min="6899" max="6899" width="10.7109375" style="28" customWidth="1"/>
    <col min="6900" max="6900" width="31.28515625" style="28" customWidth="1"/>
    <col min="6901" max="6901" width="8" style="28" customWidth="1"/>
    <col min="6902" max="6903" width="11.5703125" style="28" customWidth="1"/>
    <col min="6904" max="6904" width="66.42578125" style="28" customWidth="1"/>
    <col min="6905" max="6907" width="12.28515625" style="28" customWidth="1"/>
    <col min="6908" max="6908" width="22.42578125" style="28" customWidth="1"/>
    <col min="6909" max="6909" width="19.5703125" style="28" customWidth="1"/>
    <col min="6910" max="6910" width="12.28515625" style="28" customWidth="1"/>
    <col min="6911" max="6911" width="9.140625" style="28" customWidth="1"/>
    <col min="6912" max="6912" width="16.7109375" style="28" bestFit="1" customWidth="1"/>
    <col min="6913" max="6913" width="10.85546875" style="28" customWidth="1"/>
    <col min="6914" max="6914" width="13.28515625" style="28" customWidth="1"/>
    <col min="6915" max="6915" width="12.42578125" style="28" customWidth="1"/>
    <col min="6916" max="6916" width="9.5703125" style="28" customWidth="1"/>
    <col min="6917" max="6917" width="13.140625" style="28" customWidth="1"/>
    <col min="6918" max="6918" width="13" style="28" customWidth="1"/>
    <col min="6919" max="6919" width="13.28515625" style="28" customWidth="1"/>
    <col min="6920" max="6920" width="15" style="28" customWidth="1"/>
    <col min="6921" max="6921" width="16" style="28" customWidth="1"/>
    <col min="6922" max="7148" width="9.140625" style="28"/>
    <col min="7149" max="7149" width="3" style="28" customWidth="1"/>
    <col min="7150" max="7150" width="0" style="28" hidden="1" customWidth="1"/>
    <col min="7151" max="7151" width="8.7109375" style="28" customWidth="1"/>
    <col min="7152" max="7152" width="59.28515625" style="28" bestFit="1" customWidth="1"/>
    <col min="7153" max="7153" width="14.42578125" style="28" bestFit="1" customWidth="1"/>
    <col min="7154" max="7154" width="13.42578125" style="28" customWidth="1"/>
    <col min="7155" max="7155" width="10.7109375" style="28" customWidth="1"/>
    <col min="7156" max="7156" width="31.28515625" style="28" customWidth="1"/>
    <col min="7157" max="7157" width="8" style="28" customWidth="1"/>
    <col min="7158" max="7159" width="11.5703125" style="28" customWidth="1"/>
    <col min="7160" max="7160" width="66.42578125" style="28" customWidth="1"/>
    <col min="7161" max="7163" width="12.28515625" style="28" customWidth="1"/>
    <col min="7164" max="7164" width="22.42578125" style="28" customWidth="1"/>
    <col min="7165" max="7165" width="19.5703125" style="28" customWidth="1"/>
    <col min="7166" max="7166" width="12.28515625" style="28" customWidth="1"/>
    <col min="7167" max="7167" width="9.140625" style="28" customWidth="1"/>
    <col min="7168" max="7168" width="16.7109375" style="28" bestFit="1" customWidth="1"/>
    <col min="7169" max="7169" width="10.85546875" style="28" customWidth="1"/>
    <col min="7170" max="7170" width="13.28515625" style="28" customWidth="1"/>
    <col min="7171" max="7171" width="12.42578125" style="28" customWidth="1"/>
    <col min="7172" max="7172" width="9.5703125" style="28" customWidth="1"/>
    <col min="7173" max="7173" width="13.140625" style="28" customWidth="1"/>
    <col min="7174" max="7174" width="13" style="28" customWidth="1"/>
    <col min="7175" max="7175" width="13.28515625" style="28" customWidth="1"/>
    <col min="7176" max="7176" width="15" style="28" customWidth="1"/>
    <col min="7177" max="7177" width="16" style="28" customWidth="1"/>
    <col min="7178" max="7404" width="9.140625" style="28"/>
    <col min="7405" max="7405" width="3" style="28" customWidth="1"/>
    <col min="7406" max="7406" width="0" style="28" hidden="1" customWidth="1"/>
    <col min="7407" max="7407" width="8.7109375" style="28" customWidth="1"/>
    <col min="7408" max="7408" width="59.28515625" style="28" bestFit="1" customWidth="1"/>
    <col min="7409" max="7409" width="14.42578125" style="28" bestFit="1" customWidth="1"/>
    <col min="7410" max="7410" width="13.42578125" style="28" customWidth="1"/>
    <col min="7411" max="7411" width="10.7109375" style="28" customWidth="1"/>
    <col min="7412" max="7412" width="31.28515625" style="28" customWidth="1"/>
    <col min="7413" max="7413" width="8" style="28" customWidth="1"/>
    <col min="7414" max="7415" width="11.5703125" style="28" customWidth="1"/>
    <col min="7416" max="7416" width="66.42578125" style="28" customWidth="1"/>
    <col min="7417" max="7419" width="12.28515625" style="28" customWidth="1"/>
    <col min="7420" max="7420" width="22.42578125" style="28" customWidth="1"/>
    <col min="7421" max="7421" width="19.5703125" style="28" customWidth="1"/>
    <col min="7422" max="7422" width="12.28515625" style="28" customWidth="1"/>
    <col min="7423" max="7423" width="9.140625" style="28" customWidth="1"/>
    <col min="7424" max="7424" width="16.7109375" style="28" bestFit="1" customWidth="1"/>
    <col min="7425" max="7425" width="10.85546875" style="28" customWidth="1"/>
    <col min="7426" max="7426" width="13.28515625" style="28" customWidth="1"/>
    <col min="7427" max="7427" width="12.42578125" style="28" customWidth="1"/>
    <col min="7428" max="7428" width="9.5703125" style="28" customWidth="1"/>
    <col min="7429" max="7429" width="13.140625" style="28" customWidth="1"/>
    <col min="7430" max="7430" width="13" style="28" customWidth="1"/>
    <col min="7431" max="7431" width="13.28515625" style="28" customWidth="1"/>
    <col min="7432" max="7432" width="15" style="28" customWidth="1"/>
    <col min="7433" max="7433" width="16" style="28" customWidth="1"/>
    <col min="7434" max="7660" width="9.140625" style="28"/>
    <col min="7661" max="7661" width="3" style="28" customWidth="1"/>
    <col min="7662" max="7662" width="0" style="28" hidden="1" customWidth="1"/>
    <col min="7663" max="7663" width="8.7109375" style="28" customWidth="1"/>
    <col min="7664" max="7664" width="59.28515625" style="28" bestFit="1" customWidth="1"/>
    <col min="7665" max="7665" width="14.42578125" style="28" bestFit="1" customWidth="1"/>
    <col min="7666" max="7666" width="13.42578125" style="28" customWidth="1"/>
    <col min="7667" max="7667" width="10.7109375" style="28" customWidth="1"/>
    <col min="7668" max="7668" width="31.28515625" style="28" customWidth="1"/>
    <col min="7669" max="7669" width="8" style="28" customWidth="1"/>
    <col min="7670" max="7671" width="11.5703125" style="28" customWidth="1"/>
    <col min="7672" max="7672" width="66.42578125" style="28" customWidth="1"/>
    <col min="7673" max="7675" width="12.28515625" style="28" customWidth="1"/>
    <col min="7676" max="7676" width="22.42578125" style="28" customWidth="1"/>
    <col min="7677" max="7677" width="19.5703125" style="28" customWidth="1"/>
    <col min="7678" max="7678" width="12.28515625" style="28" customWidth="1"/>
    <col min="7679" max="7679" width="9.140625" style="28" customWidth="1"/>
    <col min="7680" max="7680" width="16.7109375" style="28" bestFit="1" customWidth="1"/>
    <col min="7681" max="7681" width="10.85546875" style="28" customWidth="1"/>
    <col min="7682" max="7682" width="13.28515625" style="28" customWidth="1"/>
    <col min="7683" max="7683" width="12.42578125" style="28" customWidth="1"/>
    <col min="7684" max="7684" width="9.5703125" style="28" customWidth="1"/>
    <col min="7685" max="7685" width="13.140625" style="28" customWidth="1"/>
    <col min="7686" max="7686" width="13" style="28" customWidth="1"/>
    <col min="7687" max="7687" width="13.28515625" style="28" customWidth="1"/>
    <col min="7688" max="7688" width="15" style="28" customWidth="1"/>
    <col min="7689" max="7689" width="16" style="28" customWidth="1"/>
    <col min="7690" max="7916" width="9.140625" style="28"/>
    <col min="7917" max="7917" width="3" style="28" customWidth="1"/>
    <col min="7918" max="7918" width="0" style="28" hidden="1" customWidth="1"/>
    <col min="7919" max="7919" width="8.7109375" style="28" customWidth="1"/>
    <col min="7920" max="7920" width="59.28515625" style="28" bestFit="1" customWidth="1"/>
    <col min="7921" max="7921" width="14.42578125" style="28" bestFit="1" customWidth="1"/>
    <col min="7922" max="7922" width="13.42578125" style="28" customWidth="1"/>
    <col min="7923" max="7923" width="10.7109375" style="28" customWidth="1"/>
    <col min="7924" max="7924" width="31.28515625" style="28" customWidth="1"/>
    <col min="7925" max="7925" width="8" style="28" customWidth="1"/>
    <col min="7926" max="7927" width="11.5703125" style="28" customWidth="1"/>
    <col min="7928" max="7928" width="66.42578125" style="28" customWidth="1"/>
    <col min="7929" max="7931" width="12.28515625" style="28" customWidth="1"/>
    <col min="7932" max="7932" width="22.42578125" style="28" customWidth="1"/>
    <col min="7933" max="7933" width="19.5703125" style="28" customWidth="1"/>
    <col min="7934" max="7934" width="12.28515625" style="28" customWidth="1"/>
    <col min="7935" max="7935" width="9.140625" style="28" customWidth="1"/>
    <col min="7936" max="7936" width="16.7109375" style="28" bestFit="1" customWidth="1"/>
    <col min="7937" max="7937" width="10.85546875" style="28" customWidth="1"/>
    <col min="7938" max="7938" width="13.28515625" style="28" customWidth="1"/>
    <col min="7939" max="7939" width="12.42578125" style="28" customWidth="1"/>
    <col min="7940" max="7940" width="9.5703125" style="28" customWidth="1"/>
    <col min="7941" max="7941" width="13.140625" style="28" customWidth="1"/>
    <col min="7942" max="7942" width="13" style="28" customWidth="1"/>
    <col min="7943" max="7943" width="13.28515625" style="28" customWidth="1"/>
    <col min="7944" max="7944" width="15" style="28" customWidth="1"/>
    <col min="7945" max="7945" width="16" style="28" customWidth="1"/>
    <col min="7946" max="8172" width="9.140625" style="28"/>
    <col min="8173" max="8173" width="3" style="28" customWidth="1"/>
    <col min="8174" max="8174" width="0" style="28" hidden="1" customWidth="1"/>
    <col min="8175" max="8175" width="8.7109375" style="28" customWidth="1"/>
    <col min="8176" max="8176" width="59.28515625" style="28" bestFit="1" customWidth="1"/>
    <col min="8177" max="8177" width="14.42578125" style="28" bestFit="1" customWidth="1"/>
    <col min="8178" max="8178" width="13.42578125" style="28" customWidth="1"/>
    <col min="8179" max="8179" width="10.7109375" style="28" customWidth="1"/>
    <col min="8180" max="8180" width="31.28515625" style="28" customWidth="1"/>
    <col min="8181" max="8181" width="8" style="28" customWidth="1"/>
    <col min="8182" max="8183" width="11.5703125" style="28" customWidth="1"/>
    <col min="8184" max="8184" width="66.42578125" style="28" customWidth="1"/>
    <col min="8185" max="8187" width="12.28515625" style="28" customWidth="1"/>
    <col min="8188" max="8188" width="22.42578125" style="28" customWidth="1"/>
    <col min="8189" max="8189" width="19.5703125" style="28" customWidth="1"/>
    <col min="8190" max="8190" width="12.28515625" style="28" customWidth="1"/>
    <col min="8191" max="8191" width="9.140625" style="28" customWidth="1"/>
    <col min="8192" max="8192" width="16.7109375" style="28" bestFit="1" customWidth="1"/>
    <col min="8193" max="8193" width="10.85546875" style="28" customWidth="1"/>
    <col min="8194" max="8194" width="13.28515625" style="28" customWidth="1"/>
    <col min="8195" max="8195" width="12.42578125" style="28" customWidth="1"/>
    <col min="8196" max="8196" width="9.5703125" style="28" customWidth="1"/>
    <col min="8197" max="8197" width="13.140625" style="28" customWidth="1"/>
    <col min="8198" max="8198" width="13" style="28" customWidth="1"/>
    <col min="8199" max="8199" width="13.28515625" style="28" customWidth="1"/>
    <col min="8200" max="8200" width="15" style="28" customWidth="1"/>
    <col min="8201" max="8201" width="16" style="28" customWidth="1"/>
    <col min="8202" max="8428" width="9.140625" style="28"/>
    <col min="8429" max="8429" width="3" style="28" customWidth="1"/>
    <col min="8430" max="8430" width="0" style="28" hidden="1" customWidth="1"/>
    <col min="8431" max="8431" width="8.7109375" style="28" customWidth="1"/>
    <col min="8432" max="8432" width="59.28515625" style="28" bestFit="1" customWidth="1"/>
    <col min="8433" max="8433" width="14.42578125" style="28" bestFit="1" customWidth="1"/>
    <col min="8434" max="8434" width="13.42578125" style="28" customWidth="1"/>
    <col min="8435" max="8435" width="10.7109375" style="28" customWidth="1"/>
    <col min="8436" max="8436" width="31.28515625" style="28" customWidth="1"/>
    <col min="8437" max="8437" width="8" style="28" customWidth="1"/>
    <col min="8438" max="8439" width="11.5703125" style="28" customWidth="1"/>
    <col min="8440" max="8440" width="66.42578125" style="28" customWidth="1"/>
    <col min="8441" max="8443" width="12.28515625" style="28" customWidth="1"/>
    <col min="8444" max="8444" width="22.42578125" style="28" customWidth="1"/>
    <col min="8445" max="8445" width="19.5703125" style="28" customWidth="1"/>
    <col min="8446" max="8446" width="12.28515625" style="28" customWidth="1"/>
    <col min="8447" max="8447" width="9.140625" style="28" customWidth="1"/>
    <col min="8448" max="8448" width="16.7109375" style="28" bestFit="1" customWidth="1"/>
    <col min="8449" max="8449" width="10.85546875" style="28" customWidth="1"/>
    <col min="8450" max="8450" width="13.28515625" style="28" customWidth="1"/>
    <col min="8451" max="8451" width="12.42578125" style="28" customWidth="1"/>
    <col min="8452" max="8452" width="9.5703125" style="28" customWidth="1"/>
    <col min="8453" max="8453" width="13.140625" style="28" customWidth="1"/>
    <col min="8454" max="8454" width="13" style="28" customWidth="1"/>
    <col min="8455" max="8455" width="13.28515625" style="28" customWidth="1"/>
    <col min="8456" max="8456" width="15" style="28" customWidth="1"/>
    <col min="8457" max="8457" width="16" style="28" customWidth="1"/>
    <col min="8458" max="8684" width="9.140625" style="28"/>
    <col min="8685" max="8685" width="3" style="28" customWidth="1"/>
    <col min="8686" max="8686" width="0" style="28" hidden="1" customWidth="1"/>
    <col min="8687" max="8687" width="8.7109375" style="28" customWidth="1"/>
    <col min="8688" max="8688" width="59.28515625" style="28" bestFit="1" customWidth="1"/>
    <col min="8689" max="8689" width="14.42578125" style="28" bestFit="1" customWidth="1"/>
    <col min="8690" max="8690" width="13.42578125" style="28" customWidth="1"/>
    <col min="8691" max="8691" width="10.7109375" style="28" customWidth="1"/>
    <col min="8692" max="8692" width="31.28515625" style="28" customWidth="1"/>
    <col min="8693" max="8693" width="8" style="28" customWidth="1"/>
    <col min="8694" max="8695" width="11.5703125" style="28" customWidth="1"/>
    <col min="8696" max="8696" width="66.42578125" style="28" customWidth="1"/>
    <col min="8697" max="8699" width="12.28515625" style="28" customWidth="1"/>
    <col min="8700" max="8700" width="22.42578125" style="28" customWidth="1"/>
    <col min="8701" max="8701" width="19.5703125" style="28" customWidth="1"/>
    <col min="8702" max="8702" width="12.28515625" style="28" customWidth="1"/>
    <col min="8703" max="8703" width="9.140625" style="28" customWidth="1"/>
    <col min="8704" max="8704" width="16.7109375" style="28" bestFit="1" customWidth="1"/>
    <col min="8705" max="8705" width="10.85546875" style="28" customWidth="1"/>
    <col min="8706" max="8706" width="13.28515625" style="28" customWidth="1"/>
    <col min="8707" max="8707" width="12.42578125" style="28" customWidth="1"/>
    <col min="8708" max="8708" width="9.5703125" style="28" customWidth="1"/>
    <col min="8709" max="8709" width="13.140625" style="28" customWidth="1"/>
    <col min="8710" max="8710" width="13" style="28" customWidth="1"/>
    <col min="8711" max="8711" width="13.28515625" style="28" customWidth="1"/>
    <col min="8712" max="8712" width="15" style="28" customWidth="1"/>
    <col min="8713" max="8713" width="16" style="28" customWidth="1"/>
    <col min="8714" max="8940" width="9.140625" style="28"/>
    <col min="8941" max="8941" width="3" style="28" customWidth="1"/>
    <col min="8942" max="8942" width="0" style="28" hidden="1" customWidth="1"/>
    <col min="8943" max="8943" width="8.7109375" style="28" customWidth="1"/>
    <col min="8944" max="8944" width="59.28515625" style="28" bestFit="1" customWidth="1"/>
    <col min="8945" max="8945" width="14.42578125" style="28" bestFit="1" customWidth="1"/>
    <col min="8946" max="8946" width="13.42578125" style="28" customWidth="1"/>
    <col min="8947" max="8947" width="10.7109375" style="28" customWidth="1"/>
    <col min="8948" max="8948" width="31.28515625" style="28" customWidth="1"/>
    <col min="8949" max="8949" width="8" style="28" customWidth="1"/>
    <col min="8950" max="8951" width="11.5703125" style="28" customWidth="1"/>
    <col min="8952" max="8952" width="66.42578125" style="28" customWidth="1"/>
    <col min="8953" max="8955" width="12.28515625" style="28" customWidth="1"/>
    <col min="8956" max="8956" width="22.42578125" style="28" customWidth="1"/>
    <col min="8957" max="8957" width="19.5703125" style="28" customWidth="1"/>
    <col min="8958" max="8958" width="12.28515625" style="28" customWidth="1"/>
    <col min="8959" max="8959" width="9.140625" style="28" customWidth="1"/>
    <col min="8960" max="8960" width="16.7109375" style="28" bestFit="1" customWidth="1"/>
    <col min="8961" max="8961" width="10.85546875" style="28" customWidth="1"/>
    <col min="8962" max="8962" width="13.28515625" style="28" customWidth="1"/>
    <col min="8963" max="8963" width="12.42578125" style="28" customWidth="1"/>
    <col min="8964" max="8964" width="9.5703125" style="28" customWidth="1"/>
    <col min="8965" max="8965" width="13.140625" style="28" customWidth="1"/>
    <col min="8966" max="8966" width="13" style="28" customWidth="1"/>
    <col min="8967" max="8967" width="13.28515625" style="28" customWidth="1"/>
    <col min="8968" max="8968" width="15" style="28" customWidth="1"/>
    <col min="8969" max="8969" width="16" style="28" customWidth="1"/>
    <col min="8970" max="9196" width="9.140625" style="28"/>
    <col min="9197" max="9197" width="3" style="28" customWidth="1"/>
    <col min="9198" max="9198" width="0" style="28" hidden="1" customWidth="1"/>
    <col min="9199" max="9199" width="8.7109375" style="28" customWidth="1"/>
    <col min="9200" max="9200" width="59.28515625" style="28" bestFit="1" customWidth="1"/>
    <col min="9201" max="9201" width="14.42578125" style="28" bestFit="1" customWidth="1"/>
    <col min="9202" max="9202" width="13.42578125" style="28" customWidth="1"/>
    <col min="9203" max="9203" width="10.7109375" style="28" customWidth="1"/>
    <col min="9204" max="9204" width="31.28515625" style="28" customWidth="1"/>
    <col min="9205" max="9205" width="8" style="28" customWidth="1"/>
    <col min="9206" max="9207" width="11.5703125" style="28" customWidth="1"/>
    <col min="9208" max="9208" width="66.42578125" style="28" customWidth="1"/>
    <col min="9209" max="9211" width="12.28515625" style="28" customWidth="1"/>
    <col min="9212" max="9212" width="22.42578125" style="28" customWidth="1"/>
    <col min="9213" max="9213" width="19.5703125" style="28" customWidth="1"/>
    <col min="9214" max="9214" width="12.28515625" style="28" customWidth="1"/>
    <col min="9215" max="9215" width="9.140625" style="28" customWidth="1"/>
    <col min="9216" max="9216" width="16.7109375" style="28" bestFit="1" customWidth="1"/>
    <col min="9217" max="9217" width="10.85546875" style="28" customWidth="1"/>
    <col min="9218" max="9218" width="13.28515625" style="28" customWidth="1"/>
    <col min="9219" max="9219" width="12.42578125" style="28" customWidth="1"/>
    <col min="9220" max="9220" width="9.5703125" style="28" customWidth="1"/>
    <col min="9221" max="9221" width="13.140625" style="28" customWidth="1"/>
    <col min="9222" max="9222" width="13" style="28" customWidth="1"/>
    <col min="9223" max="9223" width="13.28515625" style="28" customWidth="1"/>
    <col min="9224" max="9224" width="15" style="28" customWidth="1"/>
    <col min="9225" max="9225" width="16" style="28" customWidth="1"/>
    <col min="9226" max="9452" width="9.140625" style="28"/>
    <col min="9453" max="9453" width="3" style="28" customWidth="1"/>
    <col min="9454" max="9454" width="0" style="28" hidden="1" customWidth="1"/>
    <col min="9455" max="9455" width="8.7109375" style="28" customWidth="1"/>
    <col min="9456" max="9456" width="59.28515625" style="28" bestFit="1" customWidth="1"/>
    <col min="9457" max="9457" width="14.42578125" style="28" bestFit="1" customWidth="1"/>
    <col min="9458" max="9458" width="13.42578125" style="28" customWidth="1"/>
    <col min="9459" max="9459" width="10.7109375" style="28" customWidth="1"/>
    <col min="9460" max="9460" width="31.28515625" style="28" customWidth="1"/>
    <col min="9461" max="9461" width="8" style="28" customWidth="1"/>
    <col min="9462" max="9463" width="11.5703125" style="28" customWidth="1"/>
    <col min="9464" max="9464" width="66.42578125" style="28" customWidth="1"/>
    <col min="9465" max="9467" width="12.28515625" style="28" customWidth="1"/>
    <col min="9468" max="9468" width="22.42578125" style="28" customWidth="1"/>
    <col min="9469" max="9469" width="19.5703125" style="28" customWidth="1"/>
    <col min="9470" max="9470" width="12.28515625" style="28" customWidth="1"/>
    <col min="9471" max="9471" width="9.140625" style="28" customWidth="1"/>
    <col min="9472" max="9472" width="16.7109375" style="28" bestFit="1" customWidth="1"/>
    <col min="9473" max="9473" width="10.85546875" style="28" customWidth="1"/>
    <col min="9474" max="9474" width="13.28515625" style="28" customWidth="1"/>
    <col min="9475" max="9475" width="12.42578125" style="28" customWidth="1"/>
    <col min="9476" max="9476" width="9.5703125" style="28" customWidth="1"/>
    <col min="9477" max="9477" width="13.140625" style="28" customWidth="1"/>
    <col min="9478" max="9478" width="13" style="28" customWidth="1"/>
    <col min="9479" max="9479" width="13.28515625" style="28" customWidth="1"/>
    <col min="9480" max="9480" width="15" style="28" customWidth="1"/>
    <col min="9481" max="9481" width="16" style="28" customWidth="1"/>
    <col min="9482" max="9708" width="9.140625" style="28"/>
    <col min="9709" max="9709" width="3" style="28" customWidth="1"/>
    <col min="9710" max="9710" width="0" style="28" hidden="1" customWidth="1"/>
    <col min="9711" max="9711" width="8.7109375" style="28" customWidth="1"/>
    <col min="9712" max="9712" width="59.28515625" style="28" bestFit="1" customWidth="1"/>
    <col min="9713" max="9713" width="14.42578125" style="28" bestFit="1" customWidth="1"/>
    <col min="9714" max="9714" width="13.42578125" style="28" customWidth="1"/>
    <col min="9715" max="9715" width="10.7109375" style="28" customWidth="1"/>
    <col min="9716" max="9716" width="31.28515625" style="28" customWidth="1"/>
    <col min="9717" max="9717" width="8" style="28" customWidth="1"/>
    <col min="9718" max="9719" width="11.5703125" style="28" customWidth="1"/>
    <col min="9720" max="9720" width="66.42578125" style="28" customWidth="1"/>
    <col min="9721" max="9723" width="12.28515625" style="28" customWidth="1"/>
    <col min="9724" max="9724" width="22.42578125" style="28" customWidth="1"/>
    <col min="9725" max="9725" width="19.5703125" style="28" customWidth="1"/>
    <col min="9726" max="9726" width="12.28515625" style="28" customWidth="1"/>
    <col min="9727" max="9727" width="9.140625" style="28" customWidth="1"/>
    <col min="9728" max="9728" width="16.7109375" style="28" bestFit="1" customWidth="1"/>
    <col min="9729" max="9729" width="10.85546875" style="28" customWidth="1"/>
    <col min="9730" max="9730" width="13.28515625" style="28" customWidth="1"/>
    <col min="9731" max="9731" width="12.42578125" style="28" customWidth="1"/>
    <col min="9732" max="9732" width="9.5703125" style="28" customWidth="1"/>
    <col min="9733" max="9733" width="13.140625" style="28" customWidth="1"/>
    <col min="9734" max="9734" width="13" style="28" customWidth="1"/>
    <col min="9735" max="9735" width="13.28515625" style="28" customWidth="1"/>
    <col min="9736" max="9736" width="15" style="28" customWidth="1"/>
    <col min="9737" max="9737" width="16" style="28" customWidth="1"/>
    <col min="9738" max="9964" width="9.140625" style="28"/>
    <col min="9965" max="9965" width="3" style="28" customWidth="1"/>
    <col min="9966" max="9966" width="0" style="28" hidden="1" customWidth="1"/>
    <col min="9967" max="9967" width="8.7109375" style="28" customWidth="1"/>
    <col min="9968" max="9968" width="59.28515625" style="28" bestFit="1" customWidth="1"/>
    <col min="9969" max="9969" width="14.42578125" style="28" bestFit="1" customWidth="1"/>
    <col min="9970" max="9970" width="13.42578125" style="28" customWidth="1"/>
    <col min="9971" max="9971" width="10.7109375" style="28" customWidth="1"/>
    <col min="9972" max="9972" width="31.28515625" style="28" customWidth="1"/>
    <col min="9973" max="9973" width="8" style="28" customWidth="1"/>
    <col min="9974" max="9975" width="11.5703125" style="28" customWidth="1"/>
    <col min="9976" max="9976" width="66.42578125" style="28" customWidth="1"/>
    <col min="9977" max="9979" width="12.28515625" style="28" customWidth="1"/>
    <col min="9980" max="9980" width="22.42578125" style="28" customWidth="1"/>
    <col min="9981" max="9981" width="19.5703125" style="28" customWidth="1"/>
    <col min="9982" max="9982" width="12.28515625" style="28" customWidth="1"/>
    <col min="9983" max="9983" width="9.140625" style="28" customWidth="1"/>
    <col min="9984" max="9984" width="16.7109375" style="28" bestFit="1" customWidth="1"/>
    <col min="9985" max="9985" width="10.85546875" style="28" customWidth="1"/>
    <col min="9986" max="9986" width="13.28515625" style="28" customWidth="1"/>
    <col min="9987" max="9987" width="12.42578125" style="28" customWidth="1"/>
    <col min="9988" max="9988" width="9.5703125" style="28" customWidth="1"/>
    <col min="9989" max="9989" width="13.140625" style="28" customWidth="1"/>
    <col min="9990" max="9990" width="13" style="28" customWidth="1"/>
    <col min="9991" max="9991" width="13.28515625" style="28" customWidth="1"/>
    <col min="9992" max="9992" width="15" style="28" customWidth="1"/>
    <col min="9993" max="9993" width="16" style="28" customWidth="1"/>
    <col min="9994" max="10220" width="9.140625" style="28"/>
    <col min="10221" max="10221" width="3" style="28" customWidth="1"/>
    <col min="10222" max="10222" width="0" style="28" hidden="1" customWidth="1"/>
    <col min="10223" max="10223" width="8.7109375" style="28" customWidth="1"/>
    <col min="10224" max="10224" width="59.28515625" style="28" bestFit="1" customWidth="1"/>
    <col min="10225" max="10225" width="14.42578125" style="28" bestFit="1" customWidth="1"/>
    <col min="10226" max="10226" width="13.42578125" style="28" customWidth="1"/>
    <col min="10227" max="10227" width="10.7109375" style="28" customWidth="1"/>
    <col min="10228" max="10228" width="31.28515625" style="28" customWidth="1"/>
    <col min="10229" max="10229" width="8" style="28" customWidth="1"/>
    <col min="10230" max="10231" width="11.5703125" style="28" customWidth="1"/>
    <col min="10232" max="10232" width="66.42578125" style="28" customWidth="1"/>
    <col min="10233" max="10235" width="12.28515625" style="28" customWidth="1"/>
    <col min="10236" max="10236" width="22.42578125" style="28" customWidth="1"/>
    <col min="10237" max="10237" width="19.5703125" style="28" customWidth="1"/>
    <col min="10238" max="10238" width="12.28515625" style="28" customWidth="1"/>
    <col min="10239" max="10239" width="9.140625" style="28" customWidth="1"/>
    <col min="10240" max="10240" width="16.7109375" style="28" bestFit="1" customWidth="1"/>
    <col min="10241" max="10241" width="10.85546875" style="28" customWidth="1"/>
    <col min="10242" max="10242" width="13.28515625" style="28" customWidth="1"/>
    <col min="10243" max="10243" width="12.42578125" style="28" customWidth="1"/>
    <col min="10244" max="10244" width="9.5703125" style="28" customWidth="1"/>
    <col min="10245" max="10245" width="13.140625" style="28" customWidth="1"/>
    <col min="10246" max="10246" width="13" style="28" customWidth="1"/>
    <col min="10247" max="10247" width="13.28515625" style="28" customWidth="1"/>
    <col min="10248" max="10248" width="15" style="28" customWidth="1"/>
    <col min="10249" max="10249" width="16" style="28" customWidth="1"/>
    <col min="10250" max="10476" width="9.140625" style="28"/>
    <col min="10477" max="10477" width="3" style="28" customWidth="1"/>
    <col min="10478" max="10478" width="0" style="28" hidden="1" customWidth="1"/>
    <col min="10479" max="10479" width="8.7109375" style="28" customWidth="1"/>
    <col min="10480" max="10480" width="59.28515625" style="28" bestFit="1" customWidth="1"/>
    <col min="10481" max="10481" width="14.42578125" style="28" bestFit="1" customWidth="1"/>
    <col min="10482" max="10482" width="13.42578125" style="28" customWidth="1"/>
    <col min="10483" max="10483" width="10.7109375" style="28" customWidth="1"/>
    <col min="10484" max="10484" width="31.28515625" style="28" customWidth="1"/>
    <col min="10485" max="10485" width="8" style="28" customWidth="1"/>
    <col min="10486" max="10487" width="11.5703125" style="28" customWidth="1"/>
    <col min="10488" max="10488" width="66.42578125" style="28" customWidth="1"/>
    <col min="10489" max="10491" width="12.28515625" style="28" customWidth="1"/>
    <col min="10492" max="10492" width="22.42578125" style="28" customWidth="1"/>
    <col min="10493" max="10493" width="19.5703125" style="28" customWidth="1"/>
    <col min="10494" max="10494" width="12.28515625" style="28" customWidth="1"/>
    <col min="10495" max="10495" width="9.140625" style="28" customWidth="1"/>
    <col min="10496" max="10496" width="16.7109375" style="28" bestFit="1" customWidth="1"/>
    <col min="10497" max="10497" width="10.85546875" style="28" customWidth="1"/>
    <col min="10498" max="10498" width="13.28515625" style="28" customWidth="1"/>
    <col min="10499" max="10499" width="12.42578125" style="28" customWidth="1"/>
    <col min="10500" max="10500" width="9.5703125" style="28" customWidth="1"/>
    <col min="10501" max="10501" width="13.140625" style="28" customWidth="1"/>
    <col min="10502" max="10502" width="13" style="28" customWidth="1"/>
    <col min="10503" max="10503" width="13.28515625" style="28" customWidth="1"/>
    <col min="10504" max="10504" width="15" style="28" customWidth="1"/>
    <col min="10505" max="10505" width="16" style="28" customWidth="1"/>
    <col min="10506" max="10732" width="9.140625" style="28"/>
    <col min="10733" max="10733" width="3" style="28" customWidth="1"/>
    <col min="10734" max="10734" width="0" style="28" hidden="1" customWidth="1"/>
    <col min="10735" max="10735" width="8.7109375" style="28" customWidth="1"/>
    <col min="10736" max="10736" width="59.28515625" style="28" bestFit="1" customWidth="1"/>
    <col min="10737" max="10737" width="14.42578125" style="28" bestFit="1" customWidth="1"/>
    <col min="10738" max="10738" width="13.42578125" style="28" customWidth="1"/>
    <col min="10739" max="10739" width="10.7109375" style="28" customWidth="1"/>
    <col min="10740" max="10740" width="31.28515625" style="28" customWidth="1"/>
    <col min="10741" max="10741" width="8" style="28" customWidth="1"/>
    <col min="10742" max="10743" width="11.5703125" style="28" customWidth="1"/>
    <col min="10744" max="10744" width="66.42578125" style="28" customWidth="1"/>
    <col min="10745" max="10747" width="12.28515625" style="28" customWidth="1"/>
    <col min="10748" max="10748" width="22.42578125" style="28" customWidth="1"/>
    <col min="10749" max="10749" width="19.5703125" style="28" customWidth="1"/>
    <col min="10750" max="10750" width="12.28515625" style="28" customWidth="1"/>
    <col min="10751" max="10751" width="9.140625" style="28" customWidth="1"/>
    <col min="10752" max="10752" width="16.7109375" style="28" bestFit="1" customWidth="1"/>
    <col min="10753" max="10753" width="10.85546875" style="28" customWidth="1"/>
    <col min="10754" max="10754" width="13.28515625" style="28" customWidth="1"/>
    <col min="10755" max="10755" width="12.42578125" style="28" customWidth="1"/>
    <col min="10756" max="10756" width="9.5703125" style="28" customWidth="1"/>
    <col min="10757" max="10757" width="13.140625" style="28" customWidth="1"/>
    <col min="10758" max="10758" width="13" style="28" customWidth="1"/>
    <col min="10759" max="10759" width="13.28515625" style="28" customWidth="1"/>
    <col min="10760" max="10760" width="15" style="28" customWidth="1"/>
    <col min="10761" max="10761" width="16" style="28" customWidth="1"/>
    <col min="10762" max="10988" width="9.140625" style="28"/>
    <col min="10989" max="10989" width="3" style="28" customWidth="1"/>
    <col min="10990" max="10990" width="0" style="28" hidden="1" customWidth="1"/>
    <col min="10991" max="10991" width="8.7109375" style="28" customWidth="1"/>
    <col min="10992" max="10992" width="59.28515625" style="28" bestFit="1" customWidth="1"/>
    <col min="10993" max="10993" width="14.42578125" style="28" bestFit="1" customWidth="1"/>
    <col min="10994" max="10994" width="13.42578125" style="28" customWidth="1"/>
    <col min="10995" max="10995" width="10.7109375" style="28" customWidth="1"/>
    <col min="10996" max="10996" width="31.28515625" style="28" customWidth="1"/>
    <col min="10997" max="10997" width="8" style="28" customWidth="1"/>
    <col min="10998" max="10999" width="11.5703125" style="28" customWidth="1"/>
    <col min="11000" max="11000" width="66.42578125" style="28" customWidth="1"/>
    <col min="11001" max="11003" width="12.28515625" style="28" customWidth="1"/>
    <col min="11004" max="11004" width="22.42578125" style="28" customWidth="1"/>
    <col min="11005" max="11005" width="19.5703125" style="28" customWidth="1"/>
    <col min="11006" max="11006" width="12.28515625" style="28" customWidth="1"/>
    <col min="11007" max="11007" width="9.140625" style="28" customWidth="1"/>
    <col min="11008" max="11008" width="16.7109375" style="28" bestFit="1" customWidth="1"/>
    <col min="11009" max="11009" width="10.85546875" style="28" customWidth="1"/>
    <col min="11010" max="11010" width="13.28515625" style="28" customWidth="1"/>
    <col min="11011" max="11011" width="12.42578125" style="28" customWidth="1"/>
    <col min="11012" max="11012" width="9.5703125" style="28" customWidth="1"/>
    <col min="11013" max="11013" width="13.140625" style="28" customWidth="1"/>
    <col min="11014" max="11014" width="13" style="28" customWidth="1"/>
    <col min="11015" max="11015" width="13.28515625" style="28" customWidth="1"/>
    <col min="11016" max="11016" width="15" style="28" customWidth="1"/>
    <col min="11017" max="11017" width="16" style="28" customWidth="1"/>
    <col min="11018" max="11244" width="9.140625" style="28"/>
    <col min="11245" max="11245" width="3" style="28" customWidth="1"/>
    <col min="11246" max="11246" width="0" style="28" hidden="1" customWidth="1"/>
    <col min="11247" max="11247" width="8.7109375" style="28" customWidth="1"/>
    <col min="11248" max="11248" width="59.28515625" style="28" bestFit="1" customWidth="1"/>
    <col min="11249" max="11249" width="14.42578125" style="28" bestFit="1" customWidth="1"/>
    <col min="11250" max="11250" width="13.42578125" style="28" customWidth="1"/>
    <col min="11251" max="11251" width="10.7109375" style="28" customWidth="1"/>
    <col min="11252" max="11252" width="31.28515625" style="28" customWidth="1"/>
    <col min="11253" max="11253" width="8" style="28" customWidth="1"/>
    <col min="11254" max="11255" width="11.5703125" style="28" customWidth="1"/>
    <col min="11256" max="11256" width="66.42578125" style="28" customWidth="1"/>
    <col min="11257" max="11259" width="12.28515625" style="28" customWidth="1"/>
    <col min="11260" max="11260" width="22.42578125" style="28" customWidth="1"/>
    <col min="11261" max="11261" width="19.5703125" style="28" customWidth="1"/>
    <col min="11262" max="11262" width="12.28515625" style="28" customWidth="1"/>
    <col min="11263" max="11263" width="9.140625" style="28" customWidth="1"/>
    <col min="11264" max="11264" width="16.7109375" style="28" bestFit="1" customWidth="1"/>
    <col min="11265" max="11265" width="10.85546875" style="28" customWidth="1"/>
    <col min="11266" max="11266" width="13.28515625" style="28" customWidth="1"/>
    <col min="11267" max="11267" width="12.42578125" style="28" customWidth="1"/>
    <col min="11268" max="11268" width="9.5703125" style="28" customWidth="1"/>
    <col min="11269" max="11269" width="13.140625" style="28" customWidth="1"/>
    <col min="11270" max="11270" width="13" style="28" customWidth="1"/>
    <col min="11271" max="11271" width="13.28515625" style="28" customWidth="1"/>
    <col min="11272" max="11272" width="15" style="28" customWidth="1"/>
    <col min="11273" max="11273" width="16" style="28" customWidth="1"/>
    <col min="11274" max="11500" width="9.140625" style="28"/>
    <col min="11501" max="11501" width="3" style="28" customWidth="1"/>
    <col min="11502" max="11502" width="0" style="28" hidden="1" customWidth="1"/>
    <col min="11503" max="11503" width="8.7109375" style="28" customWidth="1"/>
    <col min="11504" max="11504" width="59.28515625" style="28" bestFit="1" customWidth="1"/>
    <col min="11505" max="11505" width="14.42578125" style="28" bestFit="1" customWidth="1"/>
    <col min="11506" max="11506" width="13.42578125" style="28" customWidth="1"/>
    <col min="11507" max="11507" width="10.7109375" style="28" customWidth="1"/>
    <col min="11508" max="11508" width="31.28515625" style="28" customWidth="1"/>
    <col min="11509" max="11509" width="8" style="28" customWidth="1"/>
    <col min="11510" max="11511" width="11.5703125" style="28" customWidth="1"/>
    <col min="11512" max="11512" width="66.42578125" style="28" customWidth="1"/>
    <col min="11513" max="11515" width="12.28515625" style="28" customWidth="1"/>
    <col min="11516" max="11516" width="22.42578125" style="28" customWidth="1"/>
    <col min="11517" max="11517" width="19.5703125" style="28" customWidth="1"/>
    <col min="11518" max="11518" width="12.28515625" style="28" customWidth="1"/>
    <col min="11519" max="11519" width="9.140625" style="28" customWidth="1"/>
    <col min="11520" max="11520" width="16.7109375" style="28" bestFit="1" customWidth="1"/>
    <col min="11521" max="11521" width="10.85546875" style="28" customWidth="1"/>
    <col min="11522" max="11522" width="13.28515625" style="28" customWidth="1"/>
    <col min="11523" max="11523" width="12.42578125" style="28" customWidth="1"/>
    <col min="11524" max="11524" width="9.5703125" style="28" customWidth="1"/>
    <col min="11525" max="11525" width="13.140625" style="28" customWidth="1"/>
    <col min="11526" max="11526" width="13" style="28" customWidth="1"/>
    <col min="11527" max="11527" width="13.28515625" style="28" customWidth="1"/>
    <col min="11528" max="11528" width="15" style="28" customWidth="1"/>
    <col min="11529" max="11529" width="16" style="28" customWidth="1"/>
    <col min="11530" max="11756" width="9.140625" style="28"/>
    <col min="11757" max="11757" width="3" style="28" customWidth="1"/>
    <col min="11758" max="11758" width="0" style="28" hidden="1" customWidth="1"/>
    <col min="11759" max="11759" width="8.7109375" style="28" customWidth="1"/>
    <col min="11760" max="11760" width="59.28515625" style="28" bestFit="1" customWidth="1"/>
    <col min="11761" max="11761" width="14.42578125" style="28" bestFit="1" customWidth="1"/>
    <col min="11762" max="11762" width="13.42578125" style="28" customWidth="1"/>
    <col min="11763" max="11763" width="10.7109375" style="28" customWidth="1"/>
    <col min="11764" max="11764" width="31.28515625" style="28" customWidth="1"/>
    <col min="11765" max="11765" width="8" style="28" customWidth="1"/>
    <col min="11766" max="11767" width="11.5703125" style="28" customWidth="1"/>
    <col min="11768" max="11768" width="66.42578125" style="28" customWidth="1"/>
    <col min="11769" max="11771" width="12.28515625" style="28" customWidth="1"/>
    <col min="11772" max="11772" width="22.42578125" style="28" customWidth="1"/>
    <col min="11773" max="11773" width="19.5703125" style="28" customWidth="1"/>
    <col min="11774" max="11774" width="12.28515625" style="28" customWidth="1"/>
    <col min="11775" max="11775" width="9.140625" style="28" customWidth="1"/>
    <col min="11776" max="11776" width="16.7109375" style="28" bestFit="1" customWidth="1"/>
    <col min="11777" max="11777" width="10.85546875" style="28" customWidth="1"/>
    <col min="11778" max="11778" width="13.28515625" style="28" customWidth="1"/>
    <col min="11779" max="11779" width="12.42578125" style="28" customWidth="1"/>
    <col min="11780" max="11780" width="9.5703125" style="28" customWidth="1"/>
    <col min="11781" max="11781" width="13.140625" style="28" customWidth="1"/>
    <col min="11782" max="11782" width="13" style="28" customWidth="1"/>
    <col min="11783" max="11783" width="13.28515625" style="28" customWidth="1"/>
    <col min="11784" max="11784" width="15" style="28" customWidth="1"/>
    <col min="11785" max="11785" width="16" style="28" customWidth="1"/>
    <col min="11786" max="12012" width="9.140625" style="28"/>
    <col min="12013" max="12013" width="3" style="28" customWidth="1"/>
    <col min="12014" max="12014" width="0" style="28" hidden="1" customWidth="1"/>
    <col min="12015" max="12015" width="8.7109375" style="28" customWidth="1"/>
    <col min="12016" max="12016" width="59.28515625" style="28" bestFit="1" customWidth="1"/>
    <col min="12017" max="12017" width="14.42578125" style="28" bestFit="1" customWidth="1"/>
    <col min="12018" max="12018" width="13.42578125" style="28" customWidth="1"/>
    <col min="12019" max="12019" width="10.7109375" style="28" customWidth="1"/>
    <col min="12020" max="12020" width="31.28515625" style="28" customWidth="1"/>
    <col min="12021" max="12021" width="8" style="28" customWidth="1"/>
    <col min="12022" max="12023" width="11.5703125" style="28" customWidth="1"/>
    <col min="12024" max="12024" width="66.42578125" style="28" customWidth="1"/>
    <col min="12025" max="12027" width="12.28515625" style="28" customWidth="1"/>
    <col min="12028" max="12028" width="22.42578125" style="28" customWidth="1"/>
    <col min="12029" max="12029" width="19.5703125" style="28" customWidth="1"/>
    <col min="12030" max="12030" width="12.28515625" style="28" customWidth="1"/>
    <col min="12031" max="12031" width="9.140625" style="28" customWidth="1"/>
    <col min="12032" max="12032" width="16.7109375" style="28" bestFit="1" customWidth="1"/>
    <col min="12033" max="12033" width="10.85546875" style="28" customWidth="1"/>
    <col min="12034" max="12034" width="13.28515625" style="28" customWidth="1"/>
    <col min="12035" max="12035" width="12.42578125" style="28" customWidth="1"/>
    <col min="12036" max="12036" width="9.5703125" style="28" customWidth="1"/>
    <col min="12037" max="12037" width="13.140625" style="28" customWidth="1"/>
    <col min="12038" max="12038" width="13" style="28" customWidth="1"/>
    <col min="12039" max="12039" width="13.28515625" style="28" customWidth="1"/>
    <col min="12040" max="12040" width="15" style="28" customWidth="1"/>
    <col min="12041" max="12041" width="16" style="28" customWidth="1"/>
    <col min="12042" max="12268" width="9.140625" style="28"/>
    <col min="12269" max="12269" width="3" style="28" customWidth="1"/>
    <col min="12270" max="12270" width="0" style="28" hidden="1" customWidth="1"/>
    <col min="12271" max="12271" width="8.7109375" style="28" customWidth="1"/>
    <col min="12272" max="12272" width="59.28515625" style="28" bestFit="1" customWidth="1"/>
    <col min="12273" max="12273" width="14.42578125" style="28" bestFit="1" customWidth="1"/>
    <col min="12274" max="12274" width="13.42578125" style="28" customWidth="1"/>
    <col min="12275" max="12275" width="10.7109375" style="28" customWidth="1"/>
    <col min="12276" max="12276" width="31.28515625" style="28" customWidth="1"/>
    <col min="12277" max="12277" width="8" style="28" customWidth="1"/>
    <col min="12278" max="12279" width="11.5703125" style="28" customWidth="1"/>
    <col min="12280" max="12280" width="66.42578125" style="28" customWidth="1"/>
    <col min="12281" max="12283" width="12.28515625" style="28" customWidth="1"/>
    <col min="12284" max="12284" width="22.42578125" style="28" customWidth="1"/>
    <col min="12285" max="12285" width="19.5703125" style="28" customWidth="1"/>
    <col min="12286" max="12286" width="12.28515625" style="28" customWidth="1"/>
    <col min="12287" max="12287" width="9.140625" style="28" customWidth="1"/>
    <col min="12288" max="12288" width="16.7109375" style="28" bestFit="1" customWidth="1"/>
    <col min="12289" max="12289" width="10.85546875" style="28" customWidth="1"/>
    <col min="12290" max="12290" width="13.28515625" style="28" customWidth="1"/>
    <col min="12291" max="12291" width="12.42578125" style="28" customWidth="1"/>
    <col min="12292" max="12292" width="9.5703125" style="28" customWidth="1"/>
    <col min="12293" max="12293" width="13.140625" style="28" customWidth="1"/>
    <col min="12294" max="12294" width="13" style="28" customWidth="1"/>
    <col min="12295" max="12295" width="13.28515625" style="28" customWidth="1"/>
    <col min="12296" max="12296" width="15" style="28" customWidth="1"/>
    <col min="12297" max="12297" width="16" style="28" customWidth="1"/>
    <col min="12298" max="12524" width="9.140625" style="28"/>
    <col min="12525" max="12525" width="3" style="28" customWidth="1"/>
    <col min="12526" max="12526" width="0" style="28" hidden="1" customWidth="1"/>
    <col min="12527" max="12527" width="8.7109375" style="28" customWidth="1"/>
    <col min="12528" max="12528" width="59.28515625" style="28" bestFit="1" customWidth="1"/>
    <col min="12529" max="12529" width="14.42578125" style="28" bestFit="1" customWidth="1"/>
    <col min="12530" max="12530" width="13.42578125" style="28" customWidth="1"/>
    <col min="12531" max="12531" width="10.7109375" style="28" customWidth="1"/>
    <col min="12532" max="12532" width="31.28515625" style="28" customWidth="1"/>
    <col min="12533" max="12533" width="8" style="28" customWidth="1"/>
    <col min="12534" max="12535" width="11.5703125" style="28" customWidth="1"/>
    <col min="12536" max="12536" width="66.42578125" style="28" customWidth="1"/>
    <col min="12537" max="12539" width="12.28515625" style="28" customWidth="1"/>
    <col min="12540" max="12540" width="22.42578125" style="28" customWidth="1"/>
    <col min="12541" max="12541" width="19.5703125" style="28" customWidth="1"/>
    <col min="12542" max="12542" width="12.28515625" style="28" customWidth="1"/>
    <col min="12543" max="12543" width="9.140625" style="28" customWidth="1"/>
    <col min="12544" max="12544" width="16.7109375" style="28" bestFit="1" customWidth="1"/>
    <col min="12545" max="12545" width="10.85546875" style="28" customWidth="1"/>
    <col min="12546" max="12546" width="13.28515625" style="28" customWidth="1"/>
    <col min="12547" max="12547" width="12.42578125" style="28" customWidth="1"/>
    <col min="12548" max="12548" width="9.5703125" style="28" customWidth="1"/>
    <col min="12549" max="12549" width="13.140625" style="28" customWidth="1"/>
    <col min="12550" max="12550" width="13" style="28" customWidth="1"/>
    <col min="12551" max="12551" width="13.28515625" style="28" customWidth="1"/>
    <col min="12552" max="12552" width="15" style="28" customWidth="1"/>
    <col min="12553" max="12553" width="16" style="28" customWidth="1"/>
    <col min="12554" max="12780" width="9.140625" style="28"/>
    <col min="12781" max="12781" width="3" style="28" customWidth="1"/>
    <col min="12782" max="12782" width="0" style="28" hidden="1" customWidth="1"/>
    <col min="12783" max="12783" width="8.7109375" style="28" customWidth="1"/>
    <col min="12784" max="12784" width="59.28515625" style="28" bestFit="1" customWidth="1"/>
    <col min="12785" max="12785" width="14.42578125" style="28" bestFit="1" customWidth="1"/>
    <col min="12786" max="12786" width="13.42578125" style="28" customWidth="1"/>
    <col min="12787" max="12787" width="10.7109375" style="28" customWidth="1"/>
    <col min="12788" max="12788" width="31.28515625" style="28" customWidth="1"/>
    <col min="12789" max="12789" width="8" style="28" customWidth="1"/>
    <col min="12790" max="12791" width="11.5703125" style="28" customWidth="1"/>
    <col min="12792" max="12792" width="66.42578125" style="28" customWidth="1"/>
    <col min="12793" max="12795" width="12.28515625" style="28" customWidth="1"/>
    <col min="12796" max="12796" width="22.42578125" style="28" customWidth="1"/>
    <col min="12797" max="12797" width="19.5703125" style="28" customWidth="1"/>
    <col min="12798" max="12798" width="12.28515625" style="28" customWidth="1"/>
    <col min="12799" max="12799" width="9.140625" style="28" customWidth="1"/>
    <col min="12800" max="12800" width="16.7109375" style="28" bestFit="1" customWidth="1"/>
    <col min="12801" max="12801" width="10.85546875" style="28" customWidth="1"/>
    <col min="12802" max="12802" width="13.28515625" style="28" customWidth="1"/>
    <col min="12803" max="12803" width="12.42578125" style="28" customWidth="1"/>
    <col min="12804" max="12804" width="9.5703125" style="28" customWidth="1"/>
    <col min="12805" max="12805" width="13.140625" style="28" customWidth="1"/>
    <col min="12806" max="12806" width="13" style="28" customWidth="1"/>
    <col min="12807" max="12807" width="13.28515625" style="28" customWidth="1"/>
    <col min="12808" max="12808" width="15" style="28" customWidth="1"/>
    <col min="12809" max="12809" width="16" style="28" customWidth="1"/>
    <col min="12810" max="13036" width="9.140625" style="28"/>
    <col min="13037" max="13037" width="3" style="28" customWidth="1"/>
    <col min="13038" max="13038" width="0" style="28" hidden="1" customWidth="1"/>
    <col min="13039" max="13039" width="8.7109375" style="28" customWidth="1"/>
    <col min="13040" max="13040" width="59.28515625" style="28" bestFit="1" customWidth="1"/>
    <col min="13041" max="13041" width="14.42578125" style="28" bestFit="1" customWidth="1"/>
    <col min="13042" max="13042" width="13.42578125" style="28" customWidth="1"/>
    <col min="13043" max="13043" width="10.7109375" style="28" customWidth="1"/>
    <col min="13044" max="13044" width="31.28515625" style="28" customWidth="1"/>
    <col min="13045" max="13045" width="8" style="28" customWidth="1"/>
    <col min="13046" max="13047" width="11.5703125" style="28" customWidth="1"/>
    <col min="13048" max="13048" width="66.42578125" style="28" customWidth="1"/>
    <col min="13049" max="13051" width="12.28515625" style="28" customWidth="1"/>
    <col min="13052" max="13052" width="22.42578125" style="28" customWidth="1"/>
    <col min="13053" max="13053" width="19.5703125" style="28" customWidth="1"/>
    <col min="13054" max="13054" width="12.28515625" style="28" customWidth="1"/>
    <col min="13055" max="13055" width="9.140625" style="28" customWidth="1"/>
    <col min="13056" max="13056" width="16.7109375" style="28" bestFit="1" customWidth="1"/>
    <col min="13057" max="13057" width="10.85546875" style="28" customWidth="1"/>
    <col min="13058" max="13058" width="13.28515625" style="28" customWidth="1"/>
    <col min="13059" max="13059" width="12.42578125" style="28" customWidth="1"/>
    <col min="13060" max="13060" width="9.5703125" style="28" customWidth="1"/>
    <col min="13061" max="13061" width="13.140625" style="28" customWidth="1"/>
    <col min="13062" max="13062" width="13" style="28" customWidth="1"/>
    <col min="13063" max="13063" width="13.28515625" style="28" customWidth="1"/>
    <col min="13064" max="13064" width="15" style="28" customWidth="1"/>
    <col min="13065" max="13065" width="16" style="28" customWidth="1"/>
    <col min="13066" max="13292" width="9.140625" style="28"/>
    <col min="13293" max="13293" width="3" style="28" customWidth="1"/>
    <col min="13294" max="13294" width="0" style="28" hidden="1" customWidth="1"/>
    <col min="13295" max="13295" width="8.7109375" style="28" customWidth="1"/>
    <col min="13296" max="13296" width="59.28515625" style="28" bestFit="1" customWidth="1"/>
    <col min="13297" max="13297" width="14.42578125" style="28" bestFit="1" customWidth="1"/>
    <col min="13298" max="13298" width="13.42578125" style="28" customWidth="1"/>
    <col min="13299" max="13299" width="10.7109375" style="28" customWidth="1"/>
    <col min="13300" max="13300" width="31.28515625" style="28" customWidth="1"/>
    <col min="13301" max="13301" width="8" style="28" customWidth="1"/>
    <col min="13302" max="13303" width="11.5703125" style="28" customWidth="1"/>
    <col min="13304" max="13304" width="66.42578125" style="28" customWidth="1"/>
    <col min="13305" max="13307" width="12.28515625" style="28" customWidth="1"/>
    <col min="13308" max="13308" width="22.42578125" style="28" customWidth="1"/>
    <col min="13309" max="13309" width="19.5703125" style="28" customWidth="1"/>
    <col min="13310" max="13310" width="12.28515625" style="28" customWidth="1"/>
    <col min="13311" max="13311" width="9.140625" style="28" customWidth="1"/>
    <col min="13312" max="13312" width="16.7109375" style="28" bestFit="1" customWidth="1"/>
    <col min="13313" max="13313" width="10.85546875" style="28" customWidth="1"/>
    <col min="13314" max="13314" width="13.28515625" style="28" customWidth="1"/>
    <col min="13315" max="13315" width="12.42578125" style="28" customWidth="1"/>
    <col min="13316" max="13316" width="9.5703125" style="28" customWidth="1"/>
    <col min="13317" max="13317" width="13.140625" style="28" customWidth="1"/>
    <col min="13318" max="13318" width="13" style="28" customWidth="1"/>
    <col min="13319" max="13319" width="13.28515625" style="28" customWidth="1"/>
    <col min="13320" max="13320" width="15" style="28" customWidth="1"/>
    <col min="13321" max="13321" width="16" style="28" customWidth="1"/>
    <col min="13322" max="13548" width="9.140625" style="28"/>
    <col min="13549" max="13549" width="3" style="28" customWidth="1"/>
    <col min="13550" max="13550" width="0" style="28" hidden="1" customWidth="1"/>
    <col min="13551" max="13551" width="8.7109375" style="28" customWidth="1"/>
    <col min="13552" max="13552" width="59.28515625" style="28" bestFit="1" customWidth="1"/>
    <col min="13553" max="13553" width="14.42578125" style="28" bestFit="1" customWidth="1"/>
    <col min="13554" max="13554" width="13.42578125" style="28" customWidth="1"/>
    <col min="13555" max="13555" width="10.7109375" style="28" customWidth="1"/>
    <col min="13556" max="13556" width="31.28515625" style="28" customWidth="1"/>
    <col min="13557" max="13557" width="8" style="28" customWidth="1"/>
    <col min="13558" max="13559" width="11.5703125" style="28" customWidth="1"/>
    <col min="13560" max="13560" width="66.42578125" style="28" customWidth="1"/>
    <col min="13561" max="13563" width="12.28515625" style="28" customWidth="1"/>
    <col min="13564" max="13564" width="22.42578125" style="28" customWidth="1"/>
    <col min="13565" max="13565" width="19.5703125" style="28" customWidth="1"/>
    <col min="13566" max="13566" width="12.28515625" style="28" customWidth="1"/>
    <col min="13567" max="13567" width="9.140625" style="28" customWidth="1"/>
    <col min="13568" max="13568" width="16.7109375" style="28" bestFit="1" customWidth="1"/>
    <col min="13569" max="13569" width="10.85546875" style="28" customWidth="1"/>
    <col min="13570" max="13570" width="13.28515625" style="28" customWidth="1"/>
    <col min="13571" max="13571" width="12.42578125" style="28" customWidth="1"/>
    <col min="13572" max="13572" width="9.5703125" style="28" customWidth="1"/>
    <col min="13573" max="13573" width="13.140625" style="28" customWidth="1"/>
    <col min="13574" max="13574" width="13" style="28" customWidth="1"/>
    <col min="13575" max="13575" width="13.28515625" style="28" customWidth="1"/>
    <col min="13576" max="13576" width="15" style="28" customWidth="1"/>
    <col min="13577" max="13577" width="16" style="28" customWidth="1"/>
    <col min="13578" max="13804" width="9.140625" style="28"/>
    <col min="13805" max="13805" width="3" style="28" customWidth="1"/>
    <col min="13806" max="13806" width="0" style="28" hidden="1" customWidth="1"/>
    <col min="13807" max="13807" width="8.7109375" style="28" customWidth="1"/>
    <col min="13808" max="13808" width="59.28515625" style="28" bestFit="1" customWidth="1"/>
    <col min="13809" max="13809" width="14.42578125" style="28" bestFit="1" customWidth="1"/>
    <col min="13810" max="13810" width="13.42578125" style="28" customWidth="1"/>
    <col min="13811" max="13811" width="10.7109375" style="28" customWidth="1"/>
    <col min="13812" max="13812" width="31.28515625" style="28" customWidth="1"/>
    <col min="13813" max="13813" width="8" style="28" customWidth="1"/>
    <col min="13814" max="13815" width="11.5703125" style="28" customWidth="1"/>
    <col min="13816" max="13816" width="66.42578125" style="28" customWidth="1"/>
    <col min="13817" max="13819" width="12.28515625" style="28" customWidth="1"/>
    <col min="13820" max="13820" width="22.42578125" style="28" customWidth="1"/>
    <col min="13821" max="13821" width="19.5703125" style="28" customWidth="1"/>
    <col min="13822" max="13822" width="12.28515625" style="28" customWidth="1"/>
    <col min="13823" max="13823" width="9.140625" style="28" customWidth="1"/>
    <col min="13824" max="13824" width="16.7109375" style="28" bestFit="1" customWidth="1"/>
    <col min="13825" max="13825" width="10.85546875" style="28" customWidth="1"/>
    <col min="13826" max="13826" width="13.28515625" style="28" customWidth="1"/>
    <col min="13827" max="13827" width="12.42578125" style="28" customWidth="1"/>
    <col min="13828" max="13828" width="9.5703125" style="28" customWidth="1"/>
    <col min="13829" max="13829" width="13.140625" style="28" customWidth="1"/>
    <col min="13830" max="13830" width="13" style="28" customWidth="1"/>
    <col min="13831" max="13831" width="13.28515625" style="28" customWidth="1"/>
    <col min="13832" max="13832" width="15" style="28" customWidth="1"/>
    <col min="13833" max="13833" width="16" style="28" customWidth="1"/>
    <col min="13834" max="14060" width="9.140625" style="28"/>
    <col min="14061" max="14061" width="3" style="28" customWidth="1"/>
    <col min="14062" max="14062" width="0" style="28" hidden="1" customWidth="1"/>
    <col min="14063" max="14063" width="8.7109375" style="28" customWidth="1"/>
    <col min="14064" max="14064" width="59.28515625" style="28" bestFit="1" customWidth="1"/>
    <col min="14065" max="14065" width="14.42578125" style="28" bestFit="1" customWidth="1"/>
    <col min="14066" max="14066" width="13.42578125" style="28" customWidth="1"/>
    <col min="14067" max="14067" width="10.7109375" style="28" customWidth="1"/>
    <col min="14068" max="14068" width="31.28515625" style="28" customWidth="1"/>
    <col min="14069" max="14069" width="8" style="28" customWidth="1"/>
    <col min="14070" max="14071" width="11.5703125" style="28" customWidth="1"/>
    <col min="14072" max="14072" width="66.42578125" style="28" customWidth="1"/>
    <col min="14073" max="14075" width="12.28515625" style="28" customWidth="1"/>
    <col min="14076" max="14076" width="22.42578125" style="28" customWidth="1"/>
    <col min="14077" max="14077" width="19.5703125" style="28" customWidth="1"/>
    <col min="14078" max="14078" width="12.28515625" style="28" customWidth="1"/>
    <col min="14079" max="14079" width="9.140625" style="28" customWidth="1"/>
    <col min="14080" max="14080" width="16.7109375" style="28" bestFit="1" customWidth="1"/>
    <col min="14081" max="14081" width="10.85546875" style="28" customWidth="1"/>
    <col min="14082" max="14082" width="13.28515625" style="28" customWidth="1"/>
    <col min="14083" max="14083" width="12.42578125" style="28" customWidth="1"/>
    <col min="14084" max="14084" width="9.5703125" style="28" customWidth="1"/>
    <col min="14085" max="14085" width="13.140625" style="28" customWidth="1"/>
    <col min="14086" max="14086" width="13" style="28" customWidth="1"/>
    <col min="14087" max="14087" width="13.28515625" style="28" customWidth="1"/>
    <col min="14088" max="14088" width="15" style="28" customWidth="1"/>
    <col min="14089" max="14089" width="16" style="28" customWidth="1"/>
    <col min="14090" max="14316" width="9.140625" style="28"/>
    <col min="14317" max="14317" width="3" style="28" customWidth="1"/>
    <col min="14318" max="14318" width="0" style="28" hidden="1" customWidth="1"/>
    <col min="14319" max="14319" width="8.7109375" style="28" customWidth="1"/>
    <col min="14320" max="14320" width="59.28515625" style="28" bestFit="1" customWidth="1"/>
    <col min="14321" max="14321" width="14.42578125" style="28" bestFit="1" customWidth="1"/>
    <col min="14322" max="14322" width="13.42578125" style="28" customWidth="1"/>
    <col min="14323" max="14323" width="10.7109375" style="28" customWidth="1"/>
    <col min="14324" max="14324" width="31.28515625" style="28" customWidth="1"/>
    <col min="14325" max="14325" width="8" style="28" customWidth="1"/>
    <col min="14326" max="14327" width="11.5703125" style="28" customWidth="1"/>
    <col min="14328" max="14328" width="66.42578125" style="28" customWidth="1"/>
    <col min="14329" max="14331" width="12.28515625" style="28" customWidth="1"/>
    <col min="14332" max="14332" width="22.42578125" style="28" customWidth="1"/>
    <col min="14333" max="14333" width="19.5703125" style="28" customWidth="1"/>
    <col min="14334" max="14334" width="12.28515625" style="28" customWidth="1"/>
    <col min="14335" max="14335" width="9.140625" style="28" customWidth="1"/>
    <col min="14336" max="14336" width="16.7109375" style="28" bestFit="1" customWidth="1"/>
    <col min="14337" max="14337" width="10.85546875" style="28" customWidth="1"/>
    <col min="14338" max="14338" width="13.28515625" style="28" customWidth="1"/>
    <col min="14339" max="14339" width="12.42578125" style="28" customWidth="1"/>
    <col min="14340" max="14340" width="9.5703125" style="28" customWidth="1"/>
    <col min="14341" max="14341" width="13.140625" style="28" customWidth="1"/>
    <col min="14342" max="14342" width="13" style="28" customWidth="1"/>
    <col min="14343" max="14343" width="13.28515625" style="28" customWidth="1"/>
    <col min="14344" max="14344" width="15" style="28" customWidth="1"/>
    <col min="14345" max="14345" width="16" style="28" customWidth="1"/>
    <col min="14346" max="14572" width="9.140625" style="28"/>
    <col min="14573" max="14573" width="3" style="28" customWidth="1"/>
    <col min="14574" max="14574" width="0" style="28" hidden="1" customWidth="1"/>
    <col min="14575" max="14575" width="8.7109375" style="28" customWidth="1"/>
    <col min="14576" max="14576" width="59.28515625" style="28" bestFit="1" customWidth="1"/>
    <col min="14577" max="14577" width="14.42578125" style="28" bestFit="1" customWidth="1"/>
    <col min="14578" max="14578" width="13.42578125" style="28" customWidth="1"/>
    <col min="14579" max="14579" width="10.7109375" style="28" customWidth="1"/>
    <col min="14580" max="14580" width="31.28515625" style="28" customWidth="1"/>
    <col min="14581" max="14581" width="8" style="28" customWidth="1"/>
    <col min="14582" max="14583" width="11.5703125" style="28" customWidth="1"/>
    <col min="14584" max="14584" width="66.42578125" style="28" customWidth="1"/>
    <col min="14585" max="14587" width="12.28515625" style="28" customWidth="1"/>
    <col min="14588" max="14588" width="22.42578125" style="28" customWidth="1"/>
    <col min="14589" max="14589" width="19.5703125" style="28" customWidth="1"/>
    <col min="14590" max="14590" width="12.28515625" style="28" customWidth="1"/>
    <col min="14591" max="14591" width="9.140625" style="28" customWidth="1"/>
    <col min="14592" max="14592" width="16.7109375" style="28" bestFit="1" customWidth="1"/>
    <col min="14593" max="14593" width="10.85546875" style="28" customWidth="1"/>
    <col min="14594" max="14594" width="13.28515625" style="28" customWidth="1"/>
    <col min="14595" max="14595" width="12.42578125" style="28" customWidth="1"/>
    <col min="14596" max="14596" width="9.5703125" style="28" customWidth="1"/>
    <col min="14597" max="14597" width="13.140625" style="28" customWidth="1"/>
    <col min="14598" max="14598" width="13" style="28" customWidth="1"/>
    <col min="14599" max="14599" width="13.28515625" style="28" customWidth="1"/>
    <col min="14600" max="14600" width="15" style="28" customWidth="1"/>
    <col min="14601" max="14601" width="16" style="28" customWidth="1"/>
    <col min="14602" max="14828" width="9.140625" style="28"/>
    <col min="14829" max="14829" width="3" style="28" customWidth="1"/>
    <col min="14830" max="14830" width="0" style="28" hidden="1" customWidth="1"/>
    <col min="14831" max="14831" width="8.7109375" style="28" customWidth="1"/>
    <col min="14832" max="14832" width="59.28515625" style="28" bestFit="1" customWidth="1"/>
    <col min="14833" max="14833" width="14.42578125" style="28" bestFit="1" customWidth="1"/>
    <col min="14834" max="14834" width="13.42578125" style="28" customWidth="1"/>
    <col min="14835" max="14835" width="10.7109375" style="28" customWidth="1"/>
    <col min="14836" max="14836" width="31.28515625" style="28" customWidth="1"/>
    <col min="14837" max="14837" width="8" style="28" customWidth="1"/>
    <col min="14838" max="14839" width="11.5703125" style="28" customWidth="1"/>
    <col min="14840" max="14840" width="66.42578125" style="28" customWidth="1"/>
    <col min="14841" max="14843" width="12.28515625" style="28" customWidth="1"/>
    <col min="14844" max="14844" width="22.42578125" style="28" customWidth="1"/>
    <col min="14845" max="14845" width="19.5703125" style="28" customWidth="1"/>
    <col min="14846" max="14846" width="12.28515625" style="28" customWidth="1"/>
    <col min="14847" max="14847" width="9.140625" style="28" customWidth="1"/>
    <col min="14848" max="14848" width="16.7109375" style="28" bestFit="1" customWidth="1"/>
    <col min="14849" max="14849" width="10.85546875" style="28" customWidth="1"/>
    <col min="14850" max="14850" width="13.28515625" style="28" customWidth="1"/>
    <col min="14851" max="14851" width="12.42578125" style="28" customWidth="1"/>
    <col min="14852" max="14852" width="9.5703125" style="28" customWidth="1"/>
    <col min="14853" max="14853" width="13.140625" style="28" customWidth="1"/>
    <col min="14854" max="14854" width="13" style="28" customWidth="1"/>
    <col min="14855" max="14855" width="13.28515625" style="28" customWidth="1"/>
    <col min="14856" max="14856" width="15" style="28" customWidth="1"/>
    <col min="14857" max="14857" width="16" style="28" customWidth="1"/>
    <col min="14858" max="15084" width="9.140625" style="28"/>
    <col min="15085" max="15085" width="3" style="28" customWidth="1"/>
    <col min="15086" max="15086" width="0" style="28" hidden="1" customWidth="1"/>
    <col min="15087" max="15087" width="8.7109375" style="28" customWidth="1"/>
    <col min="15088" max="15088" width="59.28515625" style="28" bestFit="1" customWidth="1"/>
    <col min="15089" max="15089" width="14.42578125" style="28" bestFit="1" customWidth="1"/>
    <col min="15090" max="15090" width="13.42578125" style="28" customWidth="1"/>
    <col min="15091" max="15091" width="10.7109375" style="28" customWidth="1"/>
    <col min="15092" max="15092" width="31.28515625" style="28" customWidth="1"/>
    <col min="15093" max="15093" width="8" style="28" customWidth="1"/>
    <col min="15094" max="15095" width="11.5703125" style="28" customWidth="1"/>
    <col min="15096" max="15096" width="66.42578125" style="28" customWidth="1"/>
    <col min="15097" max="15099" width="12.28515625" style="28" customWidth="1"/>
    <col min="15100" max="15100" width="22.42578125" style="28" customWidth="1"/>
    <col min="15101" max="15101" width="19.5703125" style="28" customWidth="1"/>
    <col min="15102" max="15102" width="12.28515625" style="28" customWidth="1"/>
    <col min="15103" max="15103" width="9.140625" style="28" customWidth="1"/>
    <col min="15104" max="15104" width="16.7109375" style="28" bestFit="1" customWidth="1"/>
    <col min="15105" max="15105" width="10.85546875" style="28" customWidth="1"/>
    <col min="15106" max="15106" width="13.28515625" style="28" customWidth="1"/>
    <col min="15107" max="15107" width="12.42578125" style="28" customWidth="1"/>
    <col min="15108" max="15108" width="9.5703125" style="28" customWidth="1"/>
    <col min="15109" max="15109" width="13.140625" style="28" customWidth="1"/>
    <col min="15110" max="15110" width="13" style="28" customWidth="1"/>
    <col min="15111" max="15111" width="13.28515625" style="28" customWidth="1"/>
    <col min="15112" max="15112" width="15" style="28" customWidth="1"/>
    <col min="15113" max="15113" width="16" style="28" customWidth="1"/>
    <col min="15114" max="15340" width="9.140625" style="28"/>
    <col min="15341" max="15341" width="3" style="28" customWidth="1"/>
    <col min="15342" max="15342" width="0" style="28" hidden="1" customWidth="1"/>
    <col min="15343" max="15343" width="8.7109375" style="28" customWidth="1"/>
    <col min="15344" max="15344" width="59.28515625" style="28" bestFit="1" customWidth="1"/>
    <col min="15345" max="15345" width="14.42578125" style="28" bestFit="1" customWidth="1"/>
    <col min="15346" max="15346" width="13.42578125" style="28" customWidth="1"/>
    <col min="15347" max="15347" width="10.7109375" style="28" customWidth="1"/>
    <col min="15348" max="15348" width="31.28515625" style="28" customWidth="1"/>
    <col min="15349" max="15349" width="8" style="28" customWidth="1"/>
    <col min="15350" max="15351" width="11.5703125" style="28" customWidth="1"/>
    <col min="15352" max="15352" width="66.42578125" style="28" customWidth="1"/>
    <col min="15353" max="15355" width="12.28515625" style="28" customWidth="1"/>
    <col min="15356" max="15356" width="22.42578125" style="28" customWidth="1"/>
    <col min="15357" max="15357" width="19.5703125" style="28" customWidth="1"/>
    <col min="15358" max="15358" width="12.28515625" style="28" customWidth="1"/>
    <col min="15359" max="15359" width="9.140625" style="28" customWidth="1"/>
    <col min="15360" max="15360" width="16.7109375" style="28" bestFit="1" customWidth="1"/>
    <col min="15361" max="15361" width="10.85546875" style="28" customWidth="1"/>
    <col min="15362" max="15362" width="13.28515625" style="28" customWidth="1"/>
    <col min="15363" max="15363" width="12.42578125" style="28" customWidth="1"/>
    <col min="15364" max="15364" width="9.5703125" style="28" customWidth="1"/>
    <col min="15365" max="15365" width="13.140625" style="28" customWidth="1"/>
    <col min="15366" max="15366" width="13" style="28" customWidth="1"/>
    <col min="15367" max="15367" width="13.28515625" style="28" customWidth="1"/>
    <col min="15368" max="15368" width="15" style="28" customWidth="1"/>
    <col min="15369" max="15369" width="16" style="28" customWidth="1"/>
    <col min="15370" max="15596" width="9.140625" style="28"/>
    <col min="15597" max="15597" width="3" style="28" customWidth="1"/>
    <col min="15598" max="15598" width="0" style="28" hidden="1" customWidth="1"/>
    <col min="15599" max="15599" width="8.7109375" style="28" customWidth="1"/>
    <col min="15600" max="15600" width="59.28515625" style="28" bestFit="1" customWidth="1"/>
    <col min="15601" max="15601" width="14.42578125" style="28" bestFit="1" customWidth="1"/>
    <col min="15602" max="15602" width="13.42578125" style="28" customWidth="1"/>
    <col min="15603" max="15603" width="10.7109375" style="28" customWidth="1"/>
    <col min="15604" max="15604" width="31.28515625" style="28" customWidth="1"/>
    <col min="15605" max="15605" width="8" style="28" customWidth="1"/>
    <col min="15606" max="15607" width="11.5703125" style="28" customWidth="1"/>
    <col min="15608" max="15608" width="66.42578125" style="28" customWidth="1"/>
    <col min="15609" max="15611" width="12.28515625" style="28" customWidth="1"/>
    <col min="15612" max="15612" width="22.42578125" style="28" customWidth="1"/>
    <col min="15613" max="15613" width="19.5703125" style="28" customWidth="1"/>
    <col min="15614" max="15614" width="12.28515625" style="28" customWidth="1"/>
    <col min="15615" max="15615" width="9.140625" style="28" customWidth="1"/>
    <col min="15616" max="15616" width="16.7109375" style="28" bestFit="1" customWidth="1"/>
    <col min="15617" max="15617" width="10.85546875" style="28" customWidth="1"/>
    <col min="15618" max="15618" width="13.28515625" style="28" customWidth="1"/>
    <col min="15619" max="15619" width="12.42578125" style="28" customWidth="1"/>
    <col min="15620" max="15620" width="9.5703125" style="28" customWidth="1"/>
    <col min="15621" max="15621" width="13.140625" style="28" customWidth="1"/>
    <col min="15622" max="15622" width="13" style="28" customWidth="1"/>
    <col min="15623" max="15623" width="13.28515625" style="28" customWidth="1"/>
    <col min="15624" max="15624" width="15" style="28" customWidth="1"/>
    <col min="15625" max="15625" width="16" style="28" customWidth="1"/>
    <col min="15626" max="15852" width="9.140625" style="28"/>
    <col min="15853" max="15853" width="3" style="28" customWidth="1"/>
    <col min="15854" max="15854" width="0" style="28" hidden="1" customWidth="1"/>
    <col min="15855" max="15855" width="8.7109375" style="28" customWidth="1"/>
    <col min="15856" max="15856" width="59.28515625" style="28" bestFit="1" customWidth="1"/>
    <col min="15857" max="15857" width="14.42578125" style="28" bestFit="1" customWidth="1"/>
    <col min="15858" max="15858" width="13.42578125" style="28" customWidth="1"/>
    <col min="15859" max="15859" width="10.7109375" style="28" customWidth="1"/>
    <col min="15860" max="15860" width="31.28515625" style="28" customWidth="1"/>
    <col min="15861" max="15861" width="8" style="28" customWidth="1"/>
    <col min="15862" max="15863" width="11.5703125" style="28" customWidth="1"/>
    <col min="15864" max="15864" width="66.42578125" style="28" customWidth="1"/>
    <col min="15865" max="15867" width="12.28515625" style="28" customWidth="1"/>
    <col min="15868" max="15868" width="22.42578125" style="28" customWidth="1"/>
    <col min="15869" max="15869" width="19.5703125" style="28" customWidth="1"/>
    <col min="15870" max="15870" width="12.28515625" style="28" customWidth="1"/>
    <col min="15871" max="15871" width="9.140625" style="28" customWidth="1"/>
    <col min="15872" max="15872" width="16.7109375" style="28" bestFit="1" customWidth="1"/>
    <col min="15873" max="15873" width="10.85546875" style="28" customWidth="1"/>
    <col min="15874" max="15874" width="13.28515625" style="28" customWidth="1"/>
    <col min="15875" max="15875" width="12.42578125" style="28" customWidth="1"/>
    <col min="15876" max="15876" width="9.5703125" style="28" customWidth="1"/>
    <col min="15877" max="15877" width="13.140625" style="28" customWidth="1"/>
    <col min="15878" max="15878" width="13" style="28" customWidth="1"/>
    <col min="15879" max="15879" width="13.28515625" style="28" customWidth="1"/>
    <col min="15880" max="15880" width="15" style="28" customWidth="1"/>
    <col min="15881" max="15881" width="16" style="28" customWidth="1"/>
    <col min="15882" max="16108" width="9.140625" style="28"/>
    <col min="16109" max="16109" width="3" style="28" customWidth="1"/>
    <col min="16110" max="16110" width="0" style="28" hidden="1" customWidth="1"/>
    <col min="16111" max="16111" width="8.7109375" style="28" customWidth="1"/>
    <col min="16112" max="16112" width="59.28515625" style="28" bestFit="1" customWidth="1"/>
    <col min="16113" max="16113" width="14.42578125" style="28" bestFit="1" customWidth="1"/>
    <col min="16114" max="16114" width="13.42578125" style="28" customWidth="1"/>
    <col min="16115" max="16115" width="10.7109375" style="28" customWidth="1"/>
    <col min="16116" max="16116" width="31.28515625" style="28" customWidth="1"/>
    <col min="16117" max="16117" width="8" style="28" customWidth="1"/>
    <col min="16118" max="16119" width="11.5703125" style="28" customWidth="1"/>
    <col min="16120" max="16120" width="66.42578125" style="28" customWidth="1"/>
    <col min="16121" max="16123" width="12.28515625" style="28" customWidth="1"/>
    <col min="16124" max="16124" width="22.42578125" style="28" customWidth="1"/>
    <col min="16125" max="16125" width="19.5703125" style="28" customWidth="1"/>
    <col min="16126" max="16126" width="12.28515625" style="28" customWidth="1"/>
    <col min="16127" max="16127" width="9.140625" style="28" customWidth="1"/>
    <col min="16128" max="16128" width="16.7109375" style="28" bestFit="1" customWidth="1"/>
    <col min="16129" max="16129" width="10.85546875" style="28" customWidth="1"/>
    <col min="16130" max="16130" width="13.28515625" style="28" customWidth="1"/>
    <col min="16131" max="16131" width="12.42578125" style="28" customWidth="1"/>
    <col min="16132" max="16132" width="9.5703125" style="28" customWidth="1"/>
    <col min="16133" max="16133" width="13.140625" style="28" customWidth="1"/>
    <col min="16134" max="16134" width="13" style="28" customWidth="1"/>
    <col min="16135" max="16135" width="13.28515625" style="28" customWidth="1"/>
    <col min="16136" max="16136" width="15" style="28" customWidth="1"/>
    <col min="16137" max="16137" width="16" style="28" customWidth="1"/>
    <col min="16138" max="16384" width="9.140625" style="28"/>
  </cols>
  <sheetData>
    <row r="1" spans="2:10" ht="13.5" thickBot="1" x14ac:dyDescent="0.25"/>
    <row r="2" spans="2:10" ht="12.75" customHeight="1" x14ac:dyDescent="0.2">
      <c r="B2" s="370" t="s">
        <v>300</v>
      </c>
      <c r="C2" s="371"/>
      <c r="D2" s="371"/>
      <c r="E2" s="371"/>
      <c r="F2" s="371"/>
      <c r="G2" s="371"/>
      <c r="H2" s="371"/>
      <c r="I2" s="371"/>
      <c r="J2" s="372"/>
    </row>
    <row r="3" spans="2:10" ht="12.75" customHeight="1" x14ac:dyDescent="0.2">
      <c r="B3" s="373"/>
      <c r="C3" s="374"/>
      <c r="D3" s="374"/>
      <c r="E3" s="374"/>
      <c r="F3" s="374"/>
      <c r="G3" s="374"/>
      <c r="H3" s="374"/>
      <c r="I3" s="374"/>
      <c r="J3" s="375"/>
    </row>
    <row r="4" spans="2:10" ht="12.75" customHeight="1" x14ac:dyDescent="0.2">
      <c r="B4" s="376"/>
      <c r="C4" s="377"/>
      <c r="D4" s="377"/>
      <c r="E4" s="377"/>
      <c r="F4" s="377"/>
      <c r="G4" s="377"/>
      <c r="H4" s="377"/>
      <c r="I4" s="377"/>
      <c r="J4" s="378"/>
    </row>
    <row r="5" spans="2:10" ht="26.25" customHeight="1" x14ac:dyDescent="0.2">
      <c r="B5" s="379" t="s">
        <v>48</v>
      </c>
      <c r="C5" s="380"/>
      <c r="D5" s="380"/>
      <c r="E5" s="380"/>
      <c r="F5" s="380"/>
      <c r="G5" s="380"/>
      <c r="H5" s="380"/>
      <c r="I5" s="380"/>
      <c r="J5" s="381"/>
    </row>
    <row r="6" spans="2:10" ht="15" x14ac:dyDescent="0.2">
      <c r="B6" s="142" t="s">
        <v>44</v>
      </c>
      <c r="C6" s="140" t="s">
        <v>80</v>
      </c>
      <c r="D6" s="143" t="s">
        <v>81</v>
      </c>
      <c r="E6" s="144" t="s">
        <v>82</v>
      </c>
      <c r="F6" s="143" t="s">
        <v>45</v>
      </c>
      <c r="G6" s="144" t="s">
        <v>34</v>
      </c>
      <c r="H6" s="140" t="s">
        <v>5</v>
      </c>
      <c r="I6" s="140" t="s">
        <v>83</v>
      </c>
      <c r="J6" s="143" t="s">
        <v>40</v>
      </c>
    </row>
    <row r="7" spans="2:10" ht="15" customHeight="1" x14ac:dyDescent="0.2">
      <c r="B7" s="343">
        <v>1</v>
      </c>
      <c r="C7" s="346" t="s">
        <v>84</v>
      </c>
      <c r="D7" s="349">
        <v>3</v>
      </c>
      <c r="E7" s="145" t="s">
        <v>185</v>
      </c>
      <c r="F7" s="146" t="s">
        <v>85</v>
      </c>
      <c r="G7" s="97">
        <v>3</v>
      </c>
      <c r="H7" s="79" t="s">
        <v>86</v>
      </c>
      <c r="I7" s="80"/>
      <c r="J7" s="42"/>
    </row>
    <row r="8" spans="2:10" ht="15" x14ac:dyDescent="0.2">
      <c r="B8" s="344"/>
      <c r="C8" s="347"/>
      <c r="D8" s="350"/>
      <c r="E8" s="145" t="s">
        <v>186</v>
      </c>
      <c r="F8" s="146" t="s">
        <v>87</v>
      </c>
      <c r="G8" s="97">
        <v>60</v>
      </c>
      <c r="H8" s="79" t="s">
        <v>88</v>
      </c>
      <c r="I8" s="80"/>
      <c r="J8" s="42"/>
    </row>
    <row r="9" spans="2:10" ht="30" x14ac:dyDescent="0.2">
      <c r="B9" s="344"/>
      <c r="C9" s="347"/>
      <c r="D9" s="350"/>
      <c r="E9" s="145" t="s">
        <v>187</v>
      </c>
      <c r="F9" s="146" t="s">
        <v>89</v>
      </c>
      <c r="G9" s="97">
        <v>3</v>
      </c>
      <c r="H9" s="79" t="s">
        <v>88</v>
      </c>
      <c r="I9" s="80"/>
      <c r="J9" s="42"/>
    </row>
    <row r="10" spans="2:10" ht="30" x14ac:dyDescent="0.2">
      <c r="B10" s="344"/>
      <c r="C10" s="347"/>
      <c r="D10" s="350"/>
      <c r="E10" s="145" t="s">
        <v>188</v>
      </c>
      <c r="F10" s="146" t="s">
        <v>90</v>
      </c>
      <c r="G10" s="97">
        <v>3</v>
      </c>
      <c r="H10" s="79" t="s">
        <v>88</v>
      </c>
      <c r="I10" s="80"/>
      <c r="J10" s="42"/>
    </row>
    <row r="11" spans="2:10" ht="15" x14ac:dyDescent="0.2">
      <c r="B11" s="344"/>
      <c r="C11" s="347"/>
      <c r="D11" s="350"/>
      <c r="E11" s="145" t="s">
        <v>189</v>
      </c>
      <c r="F11" s="146" t="s">
        <v>91</v>
      </c>
      <c r="G11" s="97">
        <v>3</v>
      </c>
      <c r="H11" s="79" t="s">
        <v>88</v>
      </c>
      <c r="I11" s="80"/>
      <c r="J11" s="42"/>
    </row>
    <row r="12" spans="2:10" ht="15" x14ac:dyDescent="0.2">
      <c r="B12" s="344"/>
      <c r="C12" s="347"/>
      <c r="D12" s="350"/>
      <c r="E12" s="145" t="s">
        <v>190</v>
      </c>
      <c r="F12" s="146" t="s">
        <v>92</v>
      </c>
      <c r="G12" s="97">
        <v>3</v>
      </c>
      <c r="H12" s="79" t="s">
        <v>88</v>
      </c>
      <c r="I12" s="80"/>
      <c r="J12" s="42"/>
    </row>
    <row r="13" spans="2:10" ht="15" x14ac:dyDescent="0.2">
      <c r="B13" s="344"/>
      <c r="C13" s="347"/>
      <c r="D13" s="350"/>
      <c r="E13" s="145" t="s">
        <v>191</v>
      </c>
      <c r="F13" s="146" t="s">
        <v>93</v>
      </c>
      <c r="G13" s="97">
        <v>6</v>
      </c>
      <c r="H13" s="79" t="s">
        <v>88</v>
      </c>
      <c r="I13" s="80"/>
      <c r="J13" s="42"/>
    </row>
    <row r="14" spans="2:10" ht="15" x14ac:dyDescent="0.2">
      <c r="B14" s="344"/>
      <c r="C14" s="347"/>
      <c r="D14" s="350"/>
      <c r="E14" s="145" t="s">
        <v>192</v>
      </c>
      <c r="F14" s="146" t="s">
        <v>94</v>
      </c>
      <c r="G14" s="97">
        <v>9</v>
      </c>
      <c r="H14" s="79" t="s">
        <v>88</v>
      </c>
      <c r="I14" s="80"/>
      <c r="J14" s="42"/>
    </row>
    <row r="15" spans="2:10" ht="15" x14ac:dyDescent="0.2">
      <c r="B15" s="344"/>
      <c r="C15" s="347"/>
      <c r="D15" s="350"/>
      <c r="E15" s="145" t="s">
        <v>193</v>
      </c>
      <c r="F15" s="146" t="s">
        <v>95</v>
      </c>
      <c r="G15" s="97">
        <v>3</v>
      </c>
      <c r="H15" s="79" t="s">
        <v>88</v>
      </c>
      <c r="I15" s="80"/>
      <c r="J15" s="42"/>
    </row>
    <row r="16" spans="2:10" ht="15" x14ac:dyDescent="0.2">
      <c r="B16" s="344"/>
      <c r="C16" s="347"/>
      <c r="D16" s="350"/>
      <c r="E16" s="145" t="s">
        <v>194</v>
      </c>
      <c r="F16" s="146" t="s">
        <v>96</v>
      </c>
      <c r="G16" s="97">
        <v>12</v>
      </c>
      <c r="H16" s="79" t="s">
        <v>88</v>
      </c>
      <c r="I16" s="80"/>
      <c r="J16" s="42"/>
    </row>
    <row r="17" spans="2:10" ht="15" x14ac:dyDescent="0.2">
      <c r="B17" s="344"/>
      <c r="C17" s="347"/>
      <c r="D17" s="350"/>
      <c r="E17" s="145" t="s">
        <v>195</v>
      </c>
      <c r="F17" s="146" t="s">
        <v>97</v>
      </c>
      <c r="G17" s="97">
        <v>12</v>
      </c>
      <c r="H17" s="79" t="s">
        <v>98</v>
      </c>
      <c r="I17" s="80"/>
      <c r="J17" s="42"/>
    </row>
    <row r="18" spans="2:10" ht="15" x14ac:dyDescent="0.2">
      <c r="B18" s="344"/>
      <c r="C18" s="347"/>
      <c r="D18" s="350"/>
      <c r="E18" s="145" t="s">
        <v>196</v>
      </c>
      <c r="F18" s="146" t="s">
        <v>99</v>
      </c>
      <c r="G18" s="97">
        <v>6</v>
      </c>
      <c r="H18" s="79" t="s">
        <v>98</v>
      </c>
      <c r="I18" s="80"/>
      <c r="J18" s="42"/>
    </row>
    <row r="19" spans="2:10" ht="15" x14ac:dyDescent="0.2">
      <c r="B19" s="344"/>
      <c r="C19" s="347"/>
      <c r="D19" s="350"/>
      <c r="E19" s="145" t="s">
        <v>197</v>
      </c>
      <c r="F19" s="146" t="s">
        <v>100</v>
      </c>
      <c r="G19" s="97">
        <v>3</v>
      </c>
      <c r="H19" s="79" t="s">
        <v>88</v>
      </c>
      <c r="I19" s="80"/>
      <c r="J19" s="42"/>
    </row>
    <row r="20" spans="2:10" ht="30" customHeight="1" x14ac:dyDescent="0.2">
      <c r="B20" s="344"/>
      <c r="C20" s="347"/>
      <c r="D20" s="350"/>
      <c r="E20" s="145" t="s">
        <v>198</v>
      </c>
      <c r="F20" s="147" t="s">
        <v>101</v>
      </c>
      <c r="G20" s="98">
        <v>3</v>
      </c>
      <c r="H20" s="79" t="s">
        <v>88</v>
      </c>
      <c r="I20" s="80"/>
      <c r="J20" s="42"/>
    </row>
    <row r="21" spans="2:10" ht="48.75" customHeight="1" x14ac:dyDescent="0.2">
      <c r="B21" s="344"/>
      <c r="C21" s="347"/>
      <c r="D21" s="350"/>
      <c r="E21" s="145" t="s">
        <v>199</v>
      </c>
      <c r="F21" s="147" t="s">
        <v>102</v>
      </c>
      <c r="G21" s="98">
        <v>3</v>
      </c>
      <c r="H21" s="79" t="s">
        <v>88</v>
      </c>
      <c r="I21" s="80"/>
      <c r="J21" s="42"/>
    </row>
    <row r="22" spans="2:10" ht="53.25" customHeight="1" x14ac:dyDescent="0.2">
      <c r="B22" s="345"/>
      <c r="C22" s="348"/>
      <c r="D22" s="351"/>
      <c r="E22" s="148" t="s">
        <v>200</v>
      </c>
      <c r="F22" s="147" t="s">
        <v>103</v>
      </c>
      <c r="G22" s="98">
        <v>3</v>
      </c>
      <c r="H22" s="79" t="s">
        <v>88</v>
      </c>
      <c r="I22" s="80"/>
      <c r="J22" s="42"/>
    </row>
    <row r="23" spans="2:10" ht="15" customHeight="1" x14ac:dyDescent="0.2">
      <c r="B23" s="343">
        <v>2</v>
      </c>
      <c r="C23" s="346" t="s">
        <v>104</v>
      </c>
      <c r="D23" s="349">
        <v>13</v>
      </c>
      <c r="E23" s="145" t="s">
        <v>201</v>
      </c>
      <c r="F23" s="146" t="s">
        <v>105</v>
      </c>
      <c r="G23" s="97">
        <v>13</v>
      </c>
      <c r="H23" s="79" t="s">
        <v>86</v>
      </c>
      <c r="I23" s="80"/>
      <c r="J23" s="42"/>
    </row>
    <row r="24" spans="2:10" ht="15" x14ac:dyDescent="0.2">
      <c r="B24" s="344"/>
      <c r="C24" s="347"/>
      <c r="D24" s="350"/>
      <c r="E24" s="145" t="s">
        <v>202</v>
      </c>
      <c r="F24" s="146" t="s">
        <v>106</v>
      </c>
      <c r="G24" s="97">
        <v>260</v>
      </c>
      <c r="H24" s="79" t="s">
        <v>98</v>
      </c>
      <c r="I24" s="80"/>
      <c r="J24" s="42"/>
    </row>
    <row r="25" spans="2:10" ht="30" x14ac:dyDescent="0.2">
      <c r="B25" s="344"/>
      <c r="C25" s="347"/>
      <c r="D25" s="350"/>
      <c r="E25" s="145" t="s">
        <v>203</v>
      </c>
      <c r="F25" s="146" t="s">
        <v>89</v>
      </c>
      <c r="G25" s="97">
        <v>13</v>
      </c>
      <c r="H25" s="79" t="s">
        <v>88</v>
      </c>
      <c r="I25" s="80"/>
      <c r="J25" s="42"/>
    </row>
    <row r="26" spans="2:10" ht="30" x14ac:dyDescent="0.2">
      <c r="B26" s="344"/>
      <c r="C26" s="347"/>
      <c r="D26" s="350"/>
      <c r="E26" s="145" t="s">
        <v>204</v>
      </c>
      <c r="F26" s="146" t="s">
        <v>90</v>
      </c>
      <c r="G26" s="97">
        <v>13</v>
      </c>
      <c r="H26" s="79" t="s">
        <v>88</v>
      </c>
      <c r="I26" s="80"/>
      <c r="J26" s="42"/>
    </row>
    <row r="27" spans="2:10" ht="15" x14ac:dyDescent="0.2">
      <c r="B27" s="344"/>
      <c r="C27" s="347"/>
      <c r="D27" s="350"/>
      <c r="E27" s="145" t="s">
        <v>205</v>
      </c>
      <c r="F27" s="146" t="s">
        <v>91</v>
      </c>
      <c r="G27" s="97">
        <v>13</v>
      </c>
      <c r="H27" s="79" t="s">
        <v>88</v>
      </c>
      <c r="I27" s="80"/>
      <c r="J27" s="42"/>
    </row>
    <row r="28" spans="2:10" ht="15" x14ac:dyDescent="0.2">
      <c r="B28" s="344"/>
      <c r="C28" s="347"/>
      <c r="D28" s="350"/>
      <c r="E28" s="145" t="s">
        <v>206</v>
      </c>
      <c r="F28" s="146" t="s">
        <v>92</v>
      </c>
      <c r="G28" s="97">
        <v>13</v>
      </c>
      <c r="H28" s="79" t="s">
        <v>88</v>
      </c>
      <c r="I28" s="80"/>
      <c r="J28" s="42"/>
    </row>
    <row r="29" spans="2:10" ht="15" x14ac:dyDescent="0.2">
      <c r="B29" s="344"/>
      <c r="C29" s="347"/>
      <c r="D29" s="350"/>
      <c r="E29" s="145" t="s">
        <v>207</v>
      </c>
      <c r="F29" s="146" t="s">
        <v>107</v>
      </c>
      <c r="G29" s="97">
        <v>26</v>
      </c>
      <c r="H29" s="79" t="s">
        <v>88</v>
      </c>
      <c r="I29" s="80"/>
      <c r="J29" s="42"/>
    </row>
    <row r="30" spans="2:10" ht="15" x14ac:dyDescent="0.2">
      <c r="B30" s="344"/>
      <c r="C30" s="347"/>
      <c r="D30" s="350"/>
      <c r="E30" s="145" t="s">
        <v>208</v>
      </c>
      <c r="F30" s="146" t="s">
        <v>94</v>
      </c>
      <c r="G30" s="97">
        <v>78</v>
      </c>
      <c r="H30" s="79" t="s">
        <v>88</v>
      </c>
      <c r="I30" s="80"/>
      <c r="J30" s="42"/>
    </row>
    <row r="31" spans="2:10" ht="15" x14ac:dyDescent="0.2">
      <c r="B31" s="344"/>
      <c r="C31" s="347"/>
      <c r="D31" s="350"/>
      <c r="E31" s="145" t="s">
        <v>209</v>
      </c>
      <c r="F31" s="146" t="s">
        <v>108</v>
      </c>
      <c r="G31" s="97">
        <v>13</v>
      </c>
      <c r="H31" s="79" t="s">
        <v>88</v>
      </c>
      <c r="I31" s="80"/>
      <c r="J31" s="42"/>
    </row>
    <row r="32" spans="2:10" ht="15" x14ac:dyDescent="0.2">
      <c r="B32" s="344"/>
      <c r="C32" s="347"/>
      <c r="D32" s="350"/>
      <c r="E32" s="145" t="s">
        <v>210</v>
      </c>
      <c r="F32" s="146" t="s">
        <v>96</v>
      </c>
      <c r="G32" s="97">
        <v>52</v>
      </c>
      <c r="H32" s="79" t="s">
        <v>88</v>
      </c>
      <c r="I32" s="80"/>
      <c r="J32" s="42"/>
    </row>
    <row r="33" spans="2:10" ht="15" x14ac:dyDescent="0.2">
      <c r="B33" s="344"/>
      <c r="C33" s="347"/>
      <c r="D33" s="350"/>
      <c r="E33" s="145" t="s">
        <v>211</v>
      </c>
      <c r="F33" s="146" t="s">
        <v>97</v>
      </c>
      <c r="G33" s="97">
        <v>78</v>
      </c>
      <c r="H33" s="79" t="s">
        <v>98</v>
      </c>
      <c r="I33" s="80"/>
      <c r="J33" s="42"/>
    </row>
    <row r="34" spans="2:10" ht="15" x14ac:dyDescent="0.2">
      <c r="B34" s="344"/>
      <c r="C34" s="347"/>
      <c r="D34" s="350"/>
      <c r="E34" s="145" t="s">
        <v>212</v>
      </c>
      <c r="F34" s="146" t="s">
        <v>99</v>
      </c>
      <c r="G34" s="97">
        <v>26</v>
      </c>
      <c r="H34" s="79" t="s">
        <v>98</v>
      </c>
      <c r="I34" s="80"/>
      <c r="J34" s="42"/>
    </row>
    <row r="35" spans="2:10" ht="15" x14ac:dyDescent="0.2">
      <c r="B35" s="344"/>
      <c r="C35" s="347"/>
      <c r="D35" s="350"/>
      <c r="E35" s="145" t="s">
        <v>213</v>
      </c>
      <c r="F35" s="146" t="s">
        <v>109</v>
      </c>
      <c r="G35" s="97">
        <v>13</v>
      </c>
      <c r="H35" s="79" t="s">
        <v>88</v>
      </c>
      <c r="I35" s="80"/>
      <c r="J35" s="42"/>
    </row>
    <row r="36" spans="2:10" ht="48.75" customHeight="1" x14ac:dyDescent="0.2">
      <c r="B36" s="344"/>
      <c r="C36" s="347"/>
      <c r="D36" s="350"/>
      <c r="E36" s="148" t="s">
        <v>214</v>
      </c>
      <c r="F36" s="147" t="s">
        <v>101</v>
      </c>
      <c r="G36" s="98">
        <v>13</v>
      </c>
      <c r="H36" s="79" t="s">
        <v>88</v>
      </c>
      <c r="I36" s="80"/>
      <c r="J36" s="42"/>
    </row>
    <row r="37" spans="2:10" ht="47.25" customHeight="1" x14ac:dyDescent="0.2">
      <c r="B37" s="344"/>
      <c r="C37" s="347"/>
      <c r="D37" s="350"/>
      <c r="E37" s="148" t="s">
        <v>215</v>
      </c>
      <c r="F37" s="147" t="s">
        <v>102</v>
      </c>
      <c r="G37" s="98">
        <v>13</v>
      </c>
      <c r="H37" s="79" t="s">
        <v>88</v>
      </c>
      <c r="I37" s="80"/>
      <c r="J37" s="42"/>
    </row>
    <row r="38" spans="2:10" ht="58.5" customHeight="1" x14ac:dyDescent="0.2">
      <c r="B38" s="345"/>
      <c r="C38" s="348"/>
      <c r="D38" s="351"/>
      <c r="E38" s="148" t="s">
        <v>216</v>
      </c>
      <c r="F38" s="147" t="s">
        <v>103</v>
      </c>
      <c r="G38" s="98">
        <v>13</v>
      </c>
      <c r="H38" s="79" t="s">
        <v>88</v>
      </c>
      <c r="I38" s="80"/>
      <c r="J38" s="42"/>
    </row>
    <row r="39" spans="2:10" ht="15" customHeight="1" x14ac:dyDescent="0.2">
      <c r="B39" s="343">
        <v>3</v>
      </c>
      <c r="C39" s="346" t="s">
        <v>110</v>
      </c>
      <c r="D39" s="349">
        <v>1</v>
      </c>
      <c r="E39" s="145" t="s">
        <v>217</v>
      </c>
      <c r="F39" s="146" t="s">
        <v>105</v>
      </c>
      <c r="G39" s="97">
        <v>1</v>
      </c>
      <c r="H39" s="79" t="s">
        <v>86</v>
      </c>
      <c r="I39" s="80"/>
      <c r="J39" s="42"/>
    </row>
    <row r="40" spans="2:10" ht="15" x14ac:dyDescent="0.2">
      <c r="B40" s="344"/>
      <c r="C40" s="347"/>
      <c r="D40" s="350"/>
      <c r="E40" s="145" t="s">
        <v>218</v>
      </c>
      <c r="F40" s="146" t="s">
        <v>106</v>
      </c>
      <c r="G40" s="97">
        <v>20</v>
      </c>
      <c r="H40" s="79" t="s">
        <v>98</v>
      </c>
      <c r="I40" s="80"/>
      <c r="J40" s="42"/>
    </row>
    <row r="41" spans="2:10" ht="30" x14ac:dyDescent="0.2">
      <c r="B41" s="344"/>
      <c r="C41" s="347"/>
      <c r="D41" s="350"/>
      <c r="E41" s="145" t="s">
        <v>219</v>
      </c>
      <c r="F41" s="146" t="s">
        <v>89</v>
      </c>
      <c r="G41" s="97">
        <v>1</v>
      </c>
      <c r="H41" s="79" t="s">
        <v>88</v>
      </c>
      <c r="I41" s="80"/>
      <c r="J41" s="42"/>
    </row>
    <row r="42" spans="2:10" ht="30" x14ac:dyDescent="0.2">
      <c r="B42" s="344"/>
      <c r="C42" s="347"/>
      <c r="D42" s="350"/>
      <c r="E42" s="145" t="s">
        <v>220</v>
      </c>
      <c r="F42" s="146" t="s">
        <v>90</v>
      </c>
      <c r="G42" s="97">
        <v>1</v>
      </c>
      <c r="H42" s="79" t="s">
        <v>88</v>
      </c>
      <c r="I42" s="80"/>
      <c r="J42" s="42"/>
    </row>
    <row r="43" spans="2:10" ht="15" x14ac:dyDescent="0.2">
      <c r="B43" s="344"/>
      <c r="C43" s="347"/>
      <c r="D43" s="350"/>
      <c r="E43" s="145" t="s">
        <v>221</v>
      </c>
      <c r="F43" s="146" t="s">
        <v>91</v>
      </c>
      <c r="G43" s="97">
        <v>1</v>
      </c>
      <c r="H43" s="79" t="s">
        <v>88</v>
      </c>
      <c r="I43" s="80"/>
      <c r="J43" s="42"/>
    </row>
    <row r="44" spans="2:10" ht="15" x14ac:dyDescent="0.2">
      <c r="B44" s="344"/>
      <c r="C44" s="347"/>
      <c r="D44" s="350"/>
      <c r="E44" s="145" t="s">
        <v>222</v>
      </c>
      <c r="F44" s="146" t="s">
        <v>92</v>
      </c>
      <c r="G44" s="97">
        <v>1</v>
      </c>
      <c r="H44" s="79" t="s">
        <v>88</v>
      </c>
      <c r="I44" s="80"/>
      <c r="J44" s="42"/>
    </row>
    <row r="45" spans="2:10" ht="15" x14ac:dyDescent="0.2">
      <c r="B45" s="344"/>
      <c r="C45" s="347"/>
      <c r="D45" s="350"/>
      <c r="E45" s="145" t="s">
        <v>223</v>
      </c>
      <c r="F45" s="146" t="s">
        <v>107</v>
      </c>
      <c r="G45" s="97">
        <v>2</v>
      </c>
      <c r="H45" s="79" t="s">
        <v>88</v>
      </c>
      <c r="I45" s="80"/>
      <c r="J45" s="42"/>
    </row>
    <row r="46" spans="2:10" ht="15" x14ac:dyDescent="0.2">
      <c r="B46" s="344"/>
      <c r="C46" s="347"/>
      <c r="D46" s="350"/>
      <c r="E46" s="145" t="s">
        <v>224</v>
      </c>
      <c r="F46" s="146" t="s">
        <v>94</v>
      </c>
      <c r="G46" s="97">
        <v>9</v>
      </c>
      <c r="H46" s="79" t="s">
        <v>88</v>
      </c>
      <c r="I46" s="80"/>
      <c r="J46" s="42"/>
    </row>
    <row r="47" spans="2:10" ht="15" x14ac:dyDescent="0.2">
      <c r="B47" s="344"/>
      <c r="C47" s="347"/>
      <c r="D47" s="350"/>
      <c r="E47" s="145" t="s">
        <v>225</v>
      </c>
      <c r="F47" s="146" t="s">
        <v>108</v>
      </c>
      <c r="G47" s="97">
        <v>1</v>
      </c>
      <c r="H47" s="79" t="s">
        <v>88</v>
      </c>
      <c r="I47" s="80"/>
      <c r="J47" s="42"/>
    </row>
    <row r="48" spans="2:10" ht="15" x14ac:dyDescent="0.2">
      <c r="B48" s="344"/>
      <c r="C48" s="347"/>
      <c r="D48" s="350"/>
      <c r="E48" s="145" t="s">
        <v>226</v>
      </c>
      <c r="F48" s="146" t="s">
        <v>96</v>
      </c>
      <c r="G48" s="97">
        <v>4</v>
      </c>
      <c r="H48" s="79" t="s">
        <v>88</v>
      </c>
      <c r="I48" s="80"/>
      <c r="J48" s="42"/>
    </row>
    <row r="49" spans="2:10" ht="15" x14ac:dyDescent="0.2">
      <c r="B49" s="344"/>
      <c r="C49" s="347"/>
      <c r="D49" s="350"/>
      <c r="E49" s="145" t="s">
        <v>227</v>
      </c>
      <c r="F49" s="146" t="s">
        <v>97</v>
      </c>
      <c r="G49" s="97">
        <v>7</v>
      </c>
      <c r="H49" s="79" t="s">
        <v>98</v>
      </c>
      <c r="I49" s="80"/>
      <c r="J49" s="42"/>
    </row>
    <row r="50" spans="2:10" ht="15" x14ac:dyDescent="0.2">
      <c r="B50" s="344"/>
      <c r="C50" s="347"/>
      <c r="D50" s="350"/>
      <c r="E50" s="145" t="s">
        <v>228</v>
      </c>
      <c r="F50" s="146" t="s">
        <v>99</v>
      </c>
      <c r="G50" s="97">
        <v>2</v>
      </c>
      <c r="H50" s="79" t="s">
        <v>98</v>
      </c>
      <c r="I50" s="80"/>
      <c r="J50" s="42"/>
    </row>
    <row r="51" spans="2:10" ht="15" x14ac:dyDescent="0.2">
      <c r="B51" s="344"/>
      <c r="C51" s="347"/>
      <c r="D51" s="350"/>
      <c r="E51" s="145" t="s">
        <v>229</v>
      </c>
      <c r="F51" s="146" t="s">
        <v>111</v>
      </c>
      <c r="G51" s="97">
        <v>1</v>
      </c>
      <c r="H51" s="79" t="s">
        <v>88</v>
      </c>
      <c r="I51" s="80"/>
      <c r="J51" s="42"/>
    </row>
    <row r="52" spans="2:10" ht="30" customHeight="1" x14ac:dyDescent="0.2">
      <c r="B52" s="344"/>
      <c r="C52" s="347"/>
      <c r="D52" s="350"/>
      <c r="E52" s="148" t="s">
        <v>230</v>
      </c>
      <c r="F52" s="147" t="s">
        <v>101</v>
      </c>
      <c r="G52" s="97">
        <v>1</v>
      </c>
      <c r="H52" s="79" t="s">
        <v>88</v>
      </c>
      <c r="I52" s="80"/>
      <c r="J52" s="42"/>
    </row>
    <row r="53" spans="2:10" ht="30" x14ac:dyDescent="0.2">
      <c r="B53" s="344"/>
      <c r="C53" s="347"/>
      <c r="D53" s="350"/>
      <c r="E53" s="148" t="s">
        <v>231</v>
      </c>
      <c r="F53" s="147" t="s">
        <v>102</v>
      </c>
      <c r="G53" s="97">
        <v>1</v>
      </c>
      <c r="H53" s="79" t="s">
        <v>88</v>
      </c>
      <c r="I53" s="80"/>
      <c r="J53" s="42"/>
    </row>
    <row r="54" spans="2:10" ht="63.75" customHeight="1" x14ac:dyDescent="0.2">
      <c r="B54" s="345"/>
      <c r="C54" s="348"/>
      <c r="D54" s="351"/>
      <c r="E54" s="148" t="s">
        <v>232</v>
      </c>
      <c r="F54" s="147" t="s">
        <v>103</v>
      </c>
      <c r="G54" s="97">
        <v>1</v>
      </c>
      <c r="H54" s="79" t="s">
        <v>88</v>
      </c>
      <c r="I54" s="80"/>
      <c r="J54" s="42"/>
    </row>
    <row r="55" spans="2:10" ht="33.75" customHeight="1" x14ac:dyDescent="0.2">
      <c r="B55" s="166">
        <v>4</v>
      </c>
      <c r="C55" s="167" t="s">
        <v>112</v>
      </c>
      <c r="D55" s="165">
        <v>5640</v>
      </c>
      <c r="E55" s="145" t="s">
        <v>233</v>
      </c>
      <c r="F55" s="146" t="s">
        <v>113</v>
      </c>
      <c r="G55" s="97">
        <v>5640</v>
      </c>
      <c r="H55" s="78" t="s">
        <v>98</v>
      </c>
      <c r="I55" s="80"/>
      <c r="J55" s="42"/>
    </row>
    <row r="56" spans="2:10" ht="39" customHeight="1" x14ac:dyDescent="0.2">
      <c r="B56" s="166">
        <v>5</v>
      </c>
      <c r="C56" s="167" t="s">
        <v>114</v>
      </c>
      <c r="D56" s="165">
        <v>5298</v>
      </c>
      <c r="E56" s="145" t="s">
        <v>234</v>
      </c>
      <c r="F56" s="146" t="s">
        <v>115</v>
      </c>
      <c r="G56" s="97">
        <v>5298</v>
      </c>
      <c r="H56" s="78" t="s">
        <v>98</v>
      </c>
      <c r="I56" s="80"/>
      <c r="J56" s="42"/>
    </row>
    <row r="57" spans="2:10" ht="37.5" customHeight="1" x14ac:dyDescent="0.2">
      <c r="B57" s="166">
        <v>6</v>
      </c>
      <c r="C57" s="167" t="s">
        <v>116</v>
      </c>
      <c r="D57" s="165">
        <v>2429</v>
      </c>
      <c r="E57" s="145" t="s">
        <v>235</v>
      </c>
      <c r="F57" s="146" t="s">
        <v>117</v>
      </c>
      <c r="G57" s="97">
        <v>2429</v>
      </c>
      <c r="H57" s="78" t="s">
        <v>98</v>
      </c>
      <c r="I57" s="80"/>
      <c r="J57" s="42"/>
    </row>
    <row r="58" spans="2:10" ht="30" customHeight="1" x14ac:dyDescent="0.2">
      <c r="B58" s="343">
        <v>7</v>
      </c>
      <c r="C58" s="346" t="s">
        <v>118</v>
      </c>
      <c r="D58" s="349">
        <v>164</v>
      </c>
      <c r="E58" s="108" t="s">
        <v>236</v>
      </c>
      <c r="F58" s="149" t="s">
        <v>119</v>
      </c>
      <c r="G58" s="97">
        <v>164</v>
      </c>
      <c r="H58" s="78" t="s">
        <v>88</v>
      </c>
      <c r="I58" s="80"/>
      <c r="J58" s="42"/>
    </row>
    <row r="59" spans="2:10" ht="15" customHeight="1" x14ac:dyDescent="0.2">
      <c r="B59" s="344"/>
      <c r="C59" s="347"/>
      <c r="D59" s="350"/>
      <c r="E59" s="108" t="s">
        <v>237</v>
      </c>
      <c r="F59" s="95" t="s">
        <v>120</v>
      </c>
      <c r="G59" s="99">
        <v>1804</v>
      </c>
      <c r="H59" s="83" t="s">
        <v>98</v>
      </c>
      <c r="I59" s="80"/>
      <c r="J59" s="42"/>
    </row>
    <row r="60" spans="2:10" ht="39.75" customHeight="1" x14ac:dyDescent="0.2">
      <c r="B60" s="344"/>
      <c r="C60" s="347"/>
      <c r="D60" s="350"/>
      <c r="E60" s="108" t="s">
        <v>238</v>
      </c>
      <c r="F60" s="95" t="s">
        <v>121</v>
      </c>
      <c r="G60" s="99">
        <v>328</v>
      </c>
      <c r="H60" s="83" t="s">
        <v>88</v>
      </c>
      <c r="I60" s="80"/>
      <c r="J60" s="42"/>
    </row>
    <row r="61" spans="2:10" ht="54.75" customHeight="1" x14ac:dyDescent="0.2">
      <c r="B61" s="345"/>
      <c r="C61" s="348"/>
      <c r="D61" s="351"/>
      <c r="E61" s="108" t="s">
        <v>239</v>
      </c>
      <c r="F61" s="95" t="s">
        <v>122</v>
      </c>
      <c r="G61" s="99">
        <v>164</v>
      </c>
      <c r="H61" s="83" t="s">
        <v>88</v>
      </c>
      <c r="I61" s="80"/>
      <c r="J61" s="42"/>
    </row>
    <row r="62" spans="2:10" ht="30" customHeight="1" x14ac:dyDescent="0.2">
      <c r="B62" s="343">
        <v>8</v>
      </c>
      <c r="C62" s="346" t="s">
        <v>123</v>
      </c>
      <c r="D62" s="349">
        <v>124</v>
      </c>
      <c r="E62" s="108" t="s">
        <v>240</v>
      </c>
      <c r="F62" s="149" t="s">
        <v>119</v>
      </c>
      <c r="G62" s="99">
        <v>248</v>
      </c>
      <c r="H62" s="83" t="s">
        <v>88</v>
      </c>
      <c r="I62" s="80"/>
      <c r="J62" s="42"/>
    </row>
    <row r="63" spans="2:10" s="29" customFormat="1" ht="15" customHeight="1" x14ac:dyDescent="0.2">
      <c r="B63" s="344"/>
      <c r="C63" s="347"/>
      <c r="D63" s="350"/>
      <c r="E63" s="108" t="s">
        <v>241</v>
      </c>
      <c r="F63" s="95" t="s">
        <v>120</v>
      </c>
      <c r="G63" s="99">
        <v>2728</v>
      </c>
      <c r="H63" s="83" t="s">
        <v>98</v>
      </c>
      <c r="I63" s="80"/>
      <c r="J63" s="42"/>
    </row>
    <row r="64" spans="2:10" s="29" customFormat="1" ht="15" x14ac:dyDescent="0.2">
      <c r="B64" s="344"/>
      <c r="C64" s="347"/>
      <c r="D64" s="350"/>
      <c r="E64" s="108" t="s">
        <v>242</v>
      </c>
      <c r="F64" s="95" t="s">
        <v>121</v>
      </c>
      <c r="G64" s="99">
        <v>496</v>
      </c>
      <c r="H64" s="83" t="s">
        <v>88</v>
      </c>
      <c r="I64" s="80"/>
      <c r="J64" s="42"/>
    </row>
    <row r="65" spans="2:10" s="29" customFormat="1" ht="60" customHeight="1" x14ac:dyDescent="0.2">
      <c r="B65" s="345"/>
      <c r="C65" s="348"/>
      <c r="D65" s="351"/>
      <c r="E65" s="108" t="s">
        <v>243</v>
      </c>
      <c r="F65" s="95" t="s">
        <v>124</v>
      </c>
      <c r="G65" s="99">
        <v>124</v>
      </c>
      <c r="H65" s="83" t="s">
        <v>88</v>
      </c>
      <c r="I65" s="80"/>
      <c r="J65" s="42"/>
    </row>
    <row r="66" spans="2:10" ht="35.25" customHeight="1" x14ac:dyDescent="0.2">
      <c r="B66" s="343">
        <v>9</v>
      </c>
      <c r="C66" s="346" t="s">
        <v>125</v>
      </c>
      <c r="D66" s="349">
        <v>85</v>
      </c>
      <c r="E66" s="108" t="s">
        <v>244</v>
      </c>
      <c r="F66" s="95" t="s">
        <v>126</v>
      </c>
      <c r="G66" s="99">
        <v>85</v>
      </c>
      <c r="H66" s="83" t="s">
        <v>88</v>
      </c>
      <c r="I66" s="80"/>
      <c r="J66" s="42"/>
    </row>
    <row r="67" spans="2:10" s="29" customFormat="1" ht="15" customHeight="1" x14ac:dyDescent="0.2">
      <c r="B67" s="344"/>
      <c r="C67" s="347"/>
      <c r="D67" s="350"/>
      <c r="E67" s="108" t="s">
        <v>245</v>
      </c>
      <c r="F67" s="95" t="s">
        <v>127</v>
      </c>
      <c r="G67" s="99">
        <v>1105</v>
      </c>
      <c r="H67" s="83" t="s">
        <v>98</v>
      </c>
      <c r="I67" s="80"/>
      <c r="J67" s="42"/>
    </row>
    <row r="68" spans="2:10" s="29" customFormat="1" ht="15" x14ac:dyDescent="0.2">
      <c r="B68" s="344"/>
      <c r="C68" s="347"/>
      <c r="D68" s="350"/>
      <c r="E68" s="108" t="s">
        <v>246</v>
      </c>
      <c r="F68" s="95" t="s">
        <v>121</v>
      </c>
      <c r="G68" s="99">
        <v>170</v>
      </c>
      <c r="H68" s="83" t="s">
        <v>88</v>
      </c>
      <c r="I68" s="80"/>
      <c r="J68" s="42"/>
    </row>
    <row r="69" spans="2:10" s="29" customFormat="1" ht="55.5" customHeight="1" x14ac:dyDescent="0.2">
      <c r="B69" s="345"/>
      <c r="C69" s="348"/>
      <c r="D69" s="351"/>
      <c r="E69" s="108" t="s">
        <v>247</v>
      </c>
      <c r="F69" s="95" t="s">
        <v>128</v>
      </c>
      <c r="G69" s="99">
        <v>85</v>
      </c>
      <c r="H69" s="83" t="s">
        <v>88</v>
      </c>
      <c r="I69" s="80"/>
      <c r="J69" s="42"/>
    </row>
    <row r="70" spans="2:10" ht="35.25" customHeight="1" x14ac:dyDescent="0.2">
      <c r="B70" s="343">
        <v>10</v>
      </c>
      <c r="C70" s="346" t="s">
        <v>129</v>
      </c>
      <c r="D70" s="349">
        <v>29</v>
      </c>
      <c r="E70" s="108" t="s">
        <v>248</v>
      </c>
      <c r="F70" s="95" t="s">
        <v>126</v>
      </c>
      <c r="G70" s="99">
        <v>58</v>
      </c>
      <c r="H70" s="83" t="s">
        <v>88</v>
      </c>
      <c r="I70" s="80"/>
      <c r="J70" s="42"/>
    </row>
    <row r="71" spans="2:10" s="29" customFormat="1" ht="15" customHeight="1" x14ac:dyDescent="0.2">
      <c r="B71" s="344"/>
      <c r="C71" s="347"/>
      <c r="D71" s="350"/>
      <c r="E71" s="108" t="s">
        <v>249</v>
      </c>
      <c r="F71" s="95" t="s">
        <v>120</v>
      </c>
      <c r="G71" s="99">
        <v>754</v>
      </c>
      <c r="H71" s="83" t="s">
        <v>98</v>
      </c>
      <c r="I71" s="80"/>
      <c r="J71" s="42"/>
    </row>
    <row r="72" spans="2:10" s="29" customFormat="1" ht="15" x14ac:dyDescent="0.2">
      <c r="B72" s="344"/>
      <c r="C72" s="347"/>
      <c r="D72" s="350"/>
      <c r="E72" s="108" t="s">
        <v>250</v>
      </c>
      <c r="F72" s="95" t="s">
        <v>121</v>
      </c>
      <c r="G72" s="99">
        <v>116</v>
      </c>
      <c r="H72" s="83" t="s">
        <v>88</v>
      </c>
      <c r="I72" s="80"/>
      <c r="J72" s="42"/>
    </row>
    <row r="73" spans="2:10" s="29" customFormat="1" ht="42" customHeight="1" thickBot="1" x14ac:dyDescent="0.25">
      <c r="B73" s="355"/>
      <c r="C73" s="356"/>
      <c r="D73" s="357"/>
      <c r="E73" s="109" t="s">
        <v>251</v>
      </c>
      <c r="F73" s="96" t="s">
        <v>130</v>
      </c>
      <c r="G73" s="100">
        <v>29</v>
      </c>
      <c r="H73" s="84" t="s">
        <v>88</v>
      </c>
      <c r="I73" s="81"/>
      <c r="J73" s="43"/>
    </row>
    <row r="74" spans="2:10" s="29" customFormat="1" ht="39" customHeight="1" x14ac:dyDescent="0.2">
      <c r="B74" s="352">
        <v>11</v>
      </c>
      <c r="C74" s="353" t="s">
        <v>131</v>
      </c>
      <c r="D74" s="354">
        <v>5</v>
      </c>
      <c r="E74" s="107" t="s">
        <v>252</v>
      </c>
      <c r="F74" s="150" t="s">
        <v>132</v>
      </c>
      <c r="G74" s="101">
        <v>5</v>
      </c>
      <c r="H74" s="82" t="s">
        <v>88</v>
      </c>
      <c r="I74" s="77"/>
      <c r="J74" s="41"/>
    </row>
    <row r="75" spans="2:10" s="29" customFormat="1" ht="26.25" customHeight="1" x14ac:dyDescent="0.2">
      <c r="B75" s="345"/>
      <c r="C75" s="348"/>
      <c r="D75" s="351"/>
      <c r="E75" s="151" t="s">
        <v>307</v>
      </c>
      <c r="F75" s="152" t="s">
        <v>133</v>
      </c>
      <c r="G75" s="99">
        <v>15</v>
      </c>
      <c r="H75" s="83" t="s">
        <v>88</v>
      </c>
      <c r="I75" s="80"/>
      <c r="J75" s="42"/>
    </row>
    <row r="76" spans="2:10" ht="48" customHeight="1" x14ac:dyDescent="0.2">
      <c r="B76" s="358">
        <v>12</v>
      </c>
      <c r="C76" s="361" t="s">
        <v>134</v>
      </c>
      <c r="D76" s="364">
        <v>5</v>
      </c>
      <c r="E76" s="108" t="s">
        <v>253</v>
      </c>
      <c r="F76" s="153" t="s">
        <v>135</v>
      </c>
      <c r="G76" s="108">
        <v>5</v>
      </c>
      <c r="H76" s="141" t="s">
        <v>88</v>
      </c>
      <c r="I76" s="80"/>
      <c r="J76" s="42"/>
    </row>
    <row r="77" spans="2:10" ht="60" customHeight="1" x14ac:dyDescent="0.2">
      <c r="B77" s="360"/>
      <c r="C77" s="363"/>
      <c r="D77" s="366"/>
      <c r="E77" s="151" t="s">
        <v>308</v>
      </c>
      <c r="F77" s="153" t="s">
        <v>136</v>
      </c>
      <c r="G77" s="108">
        <v>15</v>
      </c>
      <c r="H77" s="88" t="s">
        <v>88</v>
      </c>
      <c r="I77" s="80"/>
      <c r="J77" s="42"/>
    </row>
    <row r="78" spans="2:10" ht="30" x14ac:dyDescent="0.2">
      <c r="B78" s="160">
        <v>13</v>
      </c>
      <c r="C78" s="168" t="s">
        <v>137</v>
      </c>
      <c r="D78" s="161">
        <v>10</v>
      </c>
      <c r="E78" s="154" t="s">
        <v>254</v>
      </c>
      <c r="F78" s="155" t="s">
        <v>138</v>
      </c>
      <c r="G78" s="164">
        <v>250</v>
      </c>
      <c r="H78" s="88" t="s">
        <v>98</v>
      </c>
      <c r="I78" s="80"/>
      <c r="J78" s="42"/>
    </row>
    <row r="79" spans="2:10" ht="15" x14ac:dyDescent="0.2">
      <c r="B79" s="160">
        <v>14</v>
      </c>
      <c r="C79" s="169" t="s">
        <v>139</v>
      </c>
      <c r="D79" s="161">
        <v>10</v>
      </c>
      <c r="E79" s="154" t="s">
        <v>255</v>
      </c>
      <c r="F79" s="156" t="s">
        <v>140</v>
      </c>
      <c r="G79" s="164">
        <v>10</v>
      </c>
      <c r="H79" s="88" t="s">
        <v>88</v>
      </c>
      <c r="I79" s="80"/>
      <c r="J79" s="89"/>
    </row>
    <row r="80" spans="2:10" ht="15" customHeight="1" x14ac:dyDescent="0.2">
      <c r="B80" s="358">
        <v>15</v>
      </c>
      <c r="C80" s="361" t="s">
        <v>141</v>
      </c>
      <c r="D80" s="364">
        <v>10</v>
      </c>
      <c r="E80" s="154" t="s">
        <v>256</v>
      </c>
      <c r="F80" s="153" t="s">
        <v>142</v>
      </c>
      <c r="G80" s="164">
        <v>10</v>
      </c>
      <c r="H80" s="88" t="s">
        <v>88</v>
      </c>
      <c r="I80" s="80"/>
      <c r="J80" s="89"/>
    </row>
    <row r="81" spans="2:10" ht="42.75" x14ac:dyDescent="0.2">
      <c r="B81" s="359"/>
      <c r="C81" s="362"/>
      <c r="D81" s="365"/>
      <c r="E81" s="154" t="s">
        <v>257</v>
      </c>
      <c r="F81" s="153" t="s">
        <v>143</v>
      </c>
      <c r="G81" s="164">
        <v>10</v>
      </c>
      <c r="H81" s="88" t="s">
        <v>88</v>
      </c>
      <c r="I81" s="80"/>
      <c r="J81" s="89"/>
    </row>
    <row r="82" spans="2:10" ht="28.5" x14ac:dyDescent="0.2">
      <c r="B82" s="359"/>
      <c r="C82" s="362"/>
      <c r="D82" s="365"/>
      <c r="E82" s="154" t="s">
        <v>258</v>
      </c>
      <c r="F82" s="153" t="s">
        <v>144</v>
      </c>
      <c r="G82" s="164">
        <v>20</v>
      </c>
      <c r="H82" s="88" t="s">
        <v>88</v>
      </c>
      <c r="I82" s="80"/>
      <c r="J82" s="89"/>
    </row>
    <row r="83" spans="2:10" ht="15" x14ac:dyDescent="0.2">
      <c r="B83" s="359"/>
      <c r="C83" s="362"/>
      <c r="D83" s="365"/>
      <c r="E83" s="154" t="s">
        <v>259</v>
      </c>
      <c r="F83" s="153" t="s">
        <v>138</v>
      </c>
      <c r="G83" s="164">
        <v>30</v>
      </c>
      <c r="H83" s="88" t="s">
        <v>98</v>
      </c>
      <c r="I83" s="80"/>
      <c r="J83" s="89"/>
    </row>
    <row r="84" spans="2:10" ht="28.5" x14ac:dyDescent="0.2">
      <c r="B84" s="359"/>
      <c r="C84" s="362"/>
      <c r="D84" s="365"/>
      <c r="E84" s="154" t="s">
        <v>260</v>
      </c>
      <c r="F84" s="153" t="s">
        <v>145</v>
      </c>
      <c r="G84" s="164">
        <v>30</v>
      </c>
      <c r="H84" s="88" t="s">
        <v>88</v>
      </c>
      <c r="I84" s="80"/>
      <c r="J84" s="89"/>
    </row>
    <row r="85" spans="2:10" ht="15" x14ac:dyDescent="0.2">
      <c r="B85" s="359"/>
      <c r="C85" s="362"/>
      <c r="D85" s="365"/>
      <c r="E85" s="154" t="s">
        <v>261</v>
      </c>
      <c r="F85" s="153" t="s">
        <v>146</v>
      </c>
      <c r="G85" s="164">
        <v>30</v>
      </c>
      <c r="H85" s="88" t="s">
        <v>88</v>
      </c>
      <c r="I85" s="80"/>
      <c r="J85" s="89"/>
    </row>
    <row r="86" spans="2:10" ht="15" x14ac:dyDescent="0.2">
      <c r="B86" s="359"/>
      <c r="C86" s="362"/>
      <c r="D86" s="365"/>
      <c r="E86" s="154" t="s">
        <v>262</v>
      </c>
      <c r="F86" s="153" t="s">
        <v>147</v>
      </c>
      <c r="G86" s="164">
        <v>10</v>
      </c>
      <c r="H86" s="88" t="s">
        <v>88</v>
      </c>
      <c r="I86" s="80"/>
      <c r="J86" s="89"/>
    </row>
    <row r="87" spans="2:10" ht="15" x14ac:dyDescent="0.2">
      <c r="B87" s="359"/>
      <c r="C87" s="362"/>
      <c r="D87" s="365"/>
      <c r="E87" s="154" t="s">
        <v>263</v>
      </c>
      <c r="F87" s="155" t="s">
        <v>148</v>
      </c>
      <c r="G87" s="164">
        <v>10</v>
      </c>
      <c r="H87" s="88" t="s">
        <v>88</v>
      </c>
      <c r="I87" s="80"/>
      <c r="J87" s="89"/>
    </row>
    <row r="88" spans="2:10" ht="28.5" customHeight="1" x14ac:dyDescent="0.2">
      <c r="B88" s="359"/>
      <c r="C88" s="362"/>
      <c r="D88" s="365"/>
      <c r="E88" s="154" t="s">
        <v>264</v>
      </c>
      <c r="F88" s="153" t="s">
        <v>149</v>
      </c>
      <c r="G88" s="164">
        <v>60</v>
      </c>
      <c r="H88" s="88" t="s">
        <v>98</v>
      </c>
      <c r="I88" s="80"/>
      <c r="J88" s="89"/>
    </row>
    <row r="89" spans="2:10" ht="28.5" x14ac:dyDescent="0.2">
      <c r="B89" s="359"/>
      <c r="C89" s="362"/>
      <c r="D89" s="365"/>
      <c r="E89" s="154" t="s">
        <v>265</v>
      </c>
      <c r="F89" s="153" t="s">
        <v>150</v>
      </c>
      <c r="G89" s="164">
        <v>20</v>
      </c>
      <c r="H89" s="88" t="s">
        <v>88</v>
      </c>
      <c r="I89" s="80"/>
      <c r="J89" s="89"/>
    </row>
    <row r="90" spans="2:10" ht="15" x14ac:dyDescent="0.2">
      <c r="B90" s="359"/>
      <c r="C90" s="362"/>
      <c r="D90" s="365"/>
      <c r="E90" s="154" t="s">
        <v>266</v>
      </c>
      <c r="F90" s="155" t="s">
        <v>151</v>
      </c>
      <c r="G90" s="164">
        <v>30</v>
      </c>
      <c r="H90" s="88" t="s">
        <v>88</v>
      </c>
      <c r="I90" s="80"/>
      <c r="J90" s="89"/>
    </row>
    <row r="91" spans="2:10" ht="42.75" x14ac:dyDescent="0.2">
      <c r="B91" s="360"/>
      <c r="C91" s="363"/>
      <c r="D91" s="366"/>
      <c r="E91" s="154" t="s">
        <v>267</v>
      </c>
      <c r="F91" s="153" t="s">
        <v>152</v>
      </c>
      <c r="G91" s="164">
        <v>60</v>
      </c>
      <c r="H91" s="88" t="s">
        <v>88</v>
      </c>
      <c r="I91" s="80"/>
      <c r="J91" s="89"/>
    </row>
    <row r="92" spans="2:10" ht="28.5" x14ac:dyDescent="0.2">
      <c r="B92" s="358">
        <v>16</v>
      </c>
      <c r="C92" s="367" t="s">
        <v>153</v>
      </c>
      <c r="D92" s="364">
        <v>2</v>
      </c>
      <c r="E92" s="154" t="s">
        <v>268</v>
      </c>
      <c r="F92" s="153" t="s">
        <v>154</v>
      </c>
      <c r="G92" s="164">
        <v>2</v>
      </c>
      <c r="H92" s="88" t="s">
        <v>88</v>
      </c>
      <c r="I92" s="80"/>
      <c r="J92" s="89"/>
    </row>
    <row r="93" spans="2:10" ht="28.5" x14ac:dyDescent="0.2">
      <c r="B93" s="359"/>
      <c r="C93" s="368"/>
      <c r="D93" s="365"/>
      <c r="E93" s="154" t="s">
        <v>269</v>
      </c>
      <c r="F93" s="153" t="s">
        <v>155</v>
      </c>
      <c r="G93" s="164">
        <v>2</v>
      </c>
      <c r="H93" s="88" t="s">
        <v>88</v>
      </c>
      <c r="I93" s="80"/>
      <c r="J93" s="89"/>
    </row>
    <row r="94" spans="2:10" ht="15" x14ac:dyDescent="0.2">
      <c r="B94" s="359"/>
      <c r="C94" s="368"/>
      <c r="D94" s="365"/>
      <c r="E94" s="154" t="s">
        <v>270</v>
      </c>
      <c r="F94" s="155" t="s">
        <v>142</v>
      </c>
      <c r="G94" s="164">
        <v>2</v>
      </c>
      <c r="H94" s="88" t="s">
        <v>88</v>
      </c>
      <c r="I94" s="80"/>
      <c r="J94" s="89"/>
    </row>
    <row r="95" spans="2:10" ht="28.5" x14ac:dyDescent="0.2">
      <c r="B95" s="359"/>
      <c r="C95" s="368"/>
      <c r="D95" s="365"/>
      <c r="E95" s="154" t="s">
        <v>271</v>
      </c>
      <c r="F95" s="153" t="s">
        <v>156</v>
      </c>
      <c r="G95" s="164">
        <v>2</v>
      </c>
      <c r="H95" s="88" t="s">
        <v>88</v>
      </c>
      <c r="I95" s="80"/>
      <c r="J95" s="89"/>
    </row>
    <row r="96" spans="2:10" ht="42.75" x14ac:dyDescent="0.2">
      <c r="B96" s="360"/>
      <c r="C96" s="369"/>
      <c r="D96" s="366"/>
      <c r="E96" s="154" t="s">
        <v>272</v>
      </c>
      <c r="F96" s="153" t="s">
        <v>152</v>
      </c>
      <c r="G96" s="164">
        <v>4</v>
      </c>
      <c r="H96" s="88" t="s">
        <v>88</v>
      </c>
      <c r="I96" s="80"/>
      <c r="J96" s="89"/>
    </row>
    <row r="97" spans="2:10" ht="15" x14ac:dyDescent="0.2">
      <c r="B97" s="358">
        <v>17</v>
      </c>
      <c r="C97" s="367" t="s">
        <v>157</v>
      </c>
      <c r="D97" s="364">
        <v>8</v>
      </c>
      <c r="E97" s="154" t="s">
        <v>273</v>
      </c>
      <c r="F97" s="155" t="s">
        <v>158</v>
      </c>
      <c r="G97" s="164">
        <v>8</v>
      </c>
      <c r="H97" s="88" t="s">
        <v>88</v>
      </c>
      <c r="I97" s="80"/>
      <c r="J97" s="89"/>
    </row>
    <row r="98" spans="2:10" ht="15" x14ac:dyDescent="0.2">
      <c r="B98" s="359"/>
      <c r="C98" s="368"/>
      <c r="D98" s="365"/>
      <c r="E98" s="154" t="s">
        <v>274</v>
      </c>
      <c r="F98" s="155" t="s">
        <v>159</v>
      </c>
      <c r="G98" s="164">
        <v>8</v>
      </c>
      <c r="H98" s="88" t="s">
        <v>88</v>
      </c>
      <c r="I98" s="91"/>
      <c r="J98" s="89"/>
    </row>
    <row r="99" spans="2:10" ht="15" x14ac:dyDescent="0.2">
      <c r="B99" s="359"/>
      <c r="C99" s="368"/>
      <c r="D99" s="365"/>
      <c r="E99" s="154" t="s">
        <v>275</v>
      </c>
      <c r="F99" s="155" t="s">
        <v>142</v>
      </c>
      <c r="G99" s="164">
        <v>8</v>
      </c>
      <c r="H99" s="88" t="s">
        <v>88</v>
      </c>
      <c r="I99" s="80"/>
      <c r="J99" s="89"/>
    </row>
    <row r="100" spans="2:10" ht="15" x14ac:dyDescent="0.2">
      <c r="B100" s="359"/>
      <c r="C100" s="368"/>
      <c r="D100" s="365"/>
      <c r="E100" s="154" t="s">
        <v>276</v>
      </c>
      <c r="F100" s="155" t="s">
        <v>156</v>
      </c>
      <c r="G100" s="164">
        <v>8</v>
      </c>
      <c r="H100" s="88" t="s">
        <v>88</v>
      </c>
      <c r="I100" s="80"/>
      <c r="J100" s="89"/>
    </row>
    <row r="101" spans="2:10" ht="15" x14ac:dyDescent="0.2">
      <c r="B101" s="360"/>
      <c r="C101" s="369"/>
      <c r="D101" s="366"/>
      <c r="E101" s="154" t="s">
        <v>277</v>
      </c>
      <c r="F101" s="155" t="s">
        <v>152</v>
      </c>
      <c r="G101" s="164">
        <v>16</v>
      </c>
      <c r="H101" s="88" t="s">
        <v>88</v>
      </c>
      <c r="I101" s="80"/>
      <c r="J101" s="89"/>
    </row>
    <row r="102" spans="2:10" ht="15" x14ac:dyDescent="0.2">
      <c r="B102" s="358">
        <v>18</v>
      </c>
      <c r="C102" s="367" t="s">
        <v>160</v>
      </c>
      <c r="D102" s="364">
        <v>10</v>
      </c>
      <c r="E102" s="154" t="s">
        <v>278</v>
      </c>
      <c r="F102" s="156" t="s">
        <v>161</v>
      </c>
      <c r="G102" s="164">
        <v>30</v>
      </c>
      <c r="H102" s="88" t="s">
        <v>98</v>
      </c>
      <c r="I102" s="80"/>
      <c r="J102" s="89"/>
    </row>
    <row r="103" spans="2:10" ht="15" x14ac:dyDescent="0.2">
      <c r="B103" s="360"/>
      <c r="C103" s="369"/>
      <c r="D103" s="366"/>
      <c r="E103" s="154" t="s">
        <v>279</v>
      </c>
      <c r="F103" s="155" t="s">
        <v>162</v>
      </c>
      <c r="G103" s="164">
        <v>10</v>
      </c>
      <c r="H103" s="88" t="s">
        <v>98</v>
      </c>
      <c r="I103" s="91"/>
      <c r="J103" s="89"/>
    </row>
    <row r="104" spans="2:10" ht="28.5" x14ac:dyDescent="0.2">
      <c r="B104" s="358">
        <v>19</v>
      </c>
      <c r="C104" s="367" t="s">
        <v>163</v>
      </c>
      <c r="D104" s="364">
        <v>8</v>
      </c>
      <c r="E104" s="154" t="s">
        <v>280</v>
      </c>
      <c r="F104" s="153" t="s">
        <v>164</v>
      </c>
      <c r="G104" s="164">
        <v>24</v>
      </c>
      <c r="H104" s="88" t="s">
        <v>88</v>
      </c>
      <c r="I104" s="80"/>
      <c r="J104" s="89"/>
    </row>
    <row r="105" spans="2:10" ht="15" x14ac:dyDescent="0.2">
      <c r="B105" s="359"/>
      <c r="C105" s="368"/>
      <c r="D105" s="365"/>
      <c r="E105" s="154" t="s">
        <v>281</v>
      </c>
      <c r="F105" s="153" t="s">
        <v>165</v>
      </c>
      <c r="G105" s="164">
        <v>8</v>
      </c>
      <c r="H105" s="88" t="s">
        <v>88</v>
      </c>
      <c r="I105" s="80"/>
      <c r="J105" s="89"/>
    </row>
    <row r="106" spans="2:10" ht="28.5" customHeight="1" x14ac:dyDescent="0.2">
      <c r="B106" s="359"/>
      <c r="C106" s="368"/>
      <c r="D106" s="365"/>
      <c r="E106" s="154" t="s">
        <v>282</v>
      </c>
      <c r="F106" s="153" t="s">
        <v>166</v>
      </c>
      <c r="G106" s="164">
        <v>24</v>
      </c>
      <c r="H106" s="88" t="s">
        <v>88</v>
      </c>
      <c r="I106" s="80"/>
      <c r="J106" s="89"/>
    </row>
    <row r="107" spans="2:10" ht="28.5" x14ac:dyDescent="0.2">
      <c r="B107" s="359"/>
      <c r="C107" s="368"/>
      <c r="D107" s="365"/>
      <c r="E107" s="154" t="s">
        <v>283</v>
      </c>
      <c r="F107" s="153" t="s">
        <v>167</v>
      </c>
      <c r="G107" s="164">
        <v>8</v>
      </c>
      <c r="H107" s="88" t="s">
        <v>88</v>
      </c>
      <c r="I107" s="80"/>
      <c r="J107" s="89"/>
    </row>
    <row r="108" spans="2:10" ht="28.5" x14ac:dyDescent="0.2">
      <c r="B108" s="359"/>
      <c r="C108" s="368"/>
      <c r="D108" s="365"/>
      <c r="E108" s="154" t="s">
        <v>284</v>
      </c>
      <c r="F108" s="153" t="s">
        <v>168</v>
      </c>
      <c r="G108" s="164">
        <v>16</v>
      </c>
      <c r="H108" s="88" t="s">
        <v>88</v>
      </c>
      <c r="I108" s="80"/>
      <c r="J108" s="89"/>
    </row>
    <row r="109" spans="2:10" ht="28.5" x14ac:dyDescent="0.2">
      <c r="B109" s="359"/>
      <c r="C109" s="368"/>
      <c r="D109" s="365"/>
      <c r="E109" s="154" t="s">
        <v>285</v>
      </c>
      <c r="F109" s="153" t="s">
        <v>169</v>
      </c>
      <c r="G109" s="164">
        <v>16</v>
      </c>
      <c r="H109" s="88" t="s">
        <v>88</v>
      </c>
      <c r="I109" s="80"/>
      <c r="J109" s="89"/>
    </row>
    <row r="110" spans="2:10" ht="28.5" x14ac:dyDescent="0.2">
      <c r="B110" s="360"/>
      <c r="C110" s="369"/>
      <c r="D110" s="366"/>
      <c r="E110" s="154" t="s">
        <v>286</v>
      </c>
      <c r="F110" s="153" t="s">
        <v>170</v>
      </c>
      <c r="G110" s="164">
        <v>24</v>
      </c>
      <c r="H110" s="88" t="s">
        <v>88</v>
      </c>
      <c r="I110" s="80"/>
      <c r="J110" s="89"/>
    </row>
    <row r="111" spans="2:10" ht="28.5" x14ac:dyDescent="0.2">
      <c r="B111" s="358">
        <v>20</v>
      </c>
      <c r="C111" s="367" t="s">
        <v>171</v>
      </c>
      <c r="D111" s="364">
        <v>10</v>
      </c>
      <c r="E111" s="154" t="s">
        <v>287</v>
      </c>
      <c r="F111" s="153" t="s">
        <v>172</v>
      </c>
      <c r="G111" s="164">
        <v>30</v>
      </c>
      <c r="H111" s="88" t="s">
        <v>88</v>
      </c>
      <c r="I111" s="80"/>
      <c r="J111" s="89"/>
    </row>
    <row r="112" spans="2:10" ht="29.25" thickBot="1" x14ac:dyDescent="0.25">
      <c r="B112" s="389"/>
      <c r="C112" s="392"/>
      <c r="D112" s="391"/>
      <c r="E112" s="157" t="s">
        <v>288</v>
      </c>
      <c r="F112" s="158" t="s">
        <v>173</v>
      </c>
      <c r="G112" s="103">
        <v>30</v>
      </c>
      <c r="H112" s="85" t="s">
        <v>88</v>
      </c>
      <c r="I112" s="81"/>
      <c r="J112" s="90"/>
    </row>
    <row r="113" spans="2:10" ht="25.5" customHeight="1" x14ac:dyDescent="0.2">
      <c r="B113" s="386">
        <v>21</v>
      </c>
      <c r="C113" s="387" t="s">
        <v>174</v>
      </c>
      <c r="D113" s="388">
        <v>8</v>
      </c>
      <c r="E113" s="159" t="s">
        <v>289</v>
      </c>
      <c r="F113" s="150" t="s">
        <v>175</v>
      </c>
      <c r="G113" s="102">
        <v>8</v>
      </c>
      <c r="H113" s="86" t="s">
        <v>88</v>
      </c>
      <c r="I113" s="92"/>
      <c r="J113" s="93"/>
    </row>
    <row r="114" spans="2:10" ht="28.5" x14ac:dyDescent="0.2">
      <c r="B114" s="359"/>
      <c r="C114" s="362"/>
      <c r="D114" s="365"/>
      <c r="E114" s="154" t="s">
        <v>290</v>
      </c>
      <c r="F114" s="153" t="s">
        <v>176</v>
      </c>
      <c r="G114" s="164">
        <v>16</v>
      </c>
      <c r="H114" s="88" t="s">
        <v>88</v>
      </c>
      <c r="I114" s="91"/>
      <c r="J114" s="94"/>
    </row>
    <row r="115" spans="2:10" ht="15" x14ac:dyDescent="0.2">
      <c r="B115" s="359"/>
      <c r="C115" s="362"/>
      <c r="D115" s="365"/>
      <c r="E115" s="154" t="s">
        <v>291</v>
      </c>
      <c r="F115" s="153" t="s">
        <v>142</v>
      </c>
      <c r="G115" s="164">
        <v>24</v>
      </c>
      <c r="H115" s="88" t="s">
        <v>88</v>
      </c>
      <c r="I115" s="80"/>
      <c r="J115" s="89"/>
    </row>
    <row r="116" spans="2:10" ht="43.5" thickBot="1" x14ac:dyDescent="0.25">
      <c r="B116" s="389"/>
      <c r="C116" s="390"/>
      <c r="D116" s="391"/>
      <c r="E116" s="157" t="s">
        <v>292</v>
      </c>
      <c r="F116" s="158" t="s">
        <v>152</v>
      </c>
      <c r="G116" s="103">
        <v>24</v>
      </c>
      <c r="H116" s="85" t="s">
        <v>88</v>
      </c>
      <c r="I116" s="81"/>
      <c r="J116" s="90"/>
    </row>
    <row r="117" spans="2:10" ht="25.5" customHeight="1" x14ac:dyDescent="0.2">
      <c r="B117" s="386">
        <v>22</v>
      </c>
      <c r="C117" s="387" t="s">
        <v>177</v>
      </c>
      <c r="D117" s="388">
        <v>2</v>
      </c>
      <c r="E117" s="159" t="s">
        <v>293</v>
      </c>
      <c r="F117" s="150" t="s">
        <v>178</v>
      </c>
      <c r="G117" s="102">
        <v>2</v>
      </c>
      <c r="H117" s="86" t="s">
        <v>88</v>
      </c>
      <c r="I117" s="77"/>
      <c r="J117" s="87"/>
    </row>
    <row r="118" spans="2:10" ht="42.75" x14ac:dyDescent="0.2">
      <c r="B118" s="359"/>
      <c r="C118" s="362"/>
      <c r="D118" s="365"/>
      <c r="E118" s="154" t="s">
        <v>294</v>
      </c>
      <c r="F118" s="153" t="s">
        <v>179</v>
      </c>
      <c r="G118" s="164">
        <v>2</v>
      </c>
      <c r="H118" s="88" t="s">
        <v>88</v>
      </c>
      <c r="I118" s="80"/>
      <c r="J118" s="89"/>
    </row>
    <row r="119" spans="2:10" ht="42.75" x14ac:dyDescent="0.2">
      <c r="B119" s="360"/>
      <c r="C119" s="363"/>
      <c r="D119" s="366"/>
      <c r="E119" s="154" t="s">
        <v>295</v>
      </c>
      <c r="F119" s="153" t="s">
        <v>152</v>
      </c>
      <c r="G119" s="164">
        <v>8</v>
      </c>
      <c r="H119" s="88" t="s">
        <v>88</v>
      </c>
      <c r="I119" s="80"/>
      <c r="J119" s="89"/>
    </row>
    <row r="120" spans="2:10" ht="25.5" customHeight="1" x14ac:dyDescent="0.2">
      <c r="B120" s="358">
        <v>23</v>
      </c>
      <c r="C120" s="361" t="s">
        <v>180</v>
      </c>
      <c r="D120" s="364">
        <v>8</v>
      </c>
      <c r="E120" s="154" t="s">
        <v>296</v>
      </c>
      <c r="F120" s="153" t="s">
        <v>181</v>
      </c>
      <c r="G120" s="164">
        <v>8</v>
      </c>
      <c r="H120" s="88" t="s">
        <v>88</v>
      </c>
      <c r="I120" s="91"/>
      <c r="J120" s="89"/>
    </row>
    <row r="121" spans="2:10" ht="42.75" x14ac:dyDescent="0.2">
      <c r="B121" s="359"/>
      <c r="C121" s="362"/>
      <c r="D121" s="365"/>
      <c r="E121" s="154" t="s">
        <v>297</v>
      </c>
      <c r="F121" s="153" t="s">
        <v>182</v>
      </c>
      <c r="G121" s="164">
        <v>8</v>
      </c>
      <c r="H121" s="88" t="s">
        <v>88</v>
      </c>
      <c r="I121" s="91"/>
      <c r="J121" s="89"/>
    </row>
    <row r="122" spans="2:10" ht="42.75" x14ac:dyDescent="0.2">
      <c r="B122" s="360"/>
      <c r="C122" s="363"/>
      <c r="D122" s="366"/>
      <c r="E122" s="154" t="s">
        <v>298</v>
      </c>
      <c r="F122" s="153" t="s">
        <v>152</v>
      </c>
      <c r="G122" s="164">
        <v>32</v>
      </c>
      <c r="H122" s="88" t="s">
        <v>88</v>
      </c>
      <c r="I122" s="80"/>
      <c r="J122" s="89"/>
    </row>
    <row r="123" spans="2:10" ht="30.75" thickBot="1" x14ac:dyDescent="0.25">
      <c r="B123" s="162">
        <v>24</v>
      </c>
      <c r="C123" s="170" t="s">
        <v>183</v>
      </c>
      <c r="D123" s="163">
        <v>10</v>
      </c>
      <c r="E123" s="157" t="s">
        <v>299</v>
      </c>
      <c r="F123" s="158" t="s">
        <v>184</v>
      </c>
      <c r="G123" s="103">
        <v>30</v>
      </c>
      <c r="H123" s="85" t="s">
        <v>88</v>
      </c>
      <c r="I123" s="81"/>
      <c r="J123" s="90"/>
    </row>
    <row r="124" spans="2:10" customFormat="1" ht="15.75" thickBot="1" x14ac:dyDescent="0.3">
      <c r="B124" s="121"/>
      <c r="C124" s="122"/>
      <c r="D124" s="123"/>
      <c r="E124" s="138"/>
      <c r="F124" s="123"/>
      <c r="G124" s="121"/>
      <c r="H124" s="122"/>
      <c r="I124" s="122"/>
      <c r="J124" s="123"/>
    </row>
    <row r="125" spans="2:10" customFormat="1" ht="15.75" x14ac:dyDescent="0.25">
      <c r="B125" s="124"/>
      <c r="C125" s="9"/>
      <c r="D125" s="125"/>
      <c r="E125" s="139"/>
      <c r="F125" s="125"/>
      <c r="G125" s="124"/>
      <c r="H125" s="382" t="s">
        <v>49</v>
      </c>
      <c r="I125" s="383"/>
      <c r="J125" s="45">
        <v>0</v>
      </c>
    </row>
    <row r="126" spans="2:10" ht="16.5" thickBot="1" x14ac:dyDescent="0.3">
      <c r="B126" s="126"/>
      <c r="C126" s="127"/>
      <c r="D126" s="128"/>
      <c r="E126" s="134"/>
      <c r="F126" s="132"/>
      <c r="G126" s="134"/>
      <c r="H126" s="44" t="s">
        <v>46</v>
      </c>
      <c r="I126" s="47">
        <v>0.16800000000000001</v>
      </c>
      <c r="J126" s="46">
        <v>0</v>
      </c>
    </row>
    <row r="127" spans="2:10" ht="19.5" thickBot="1" x14ac:dyDescent="0.25">
      <c r="B127" s="129"/>
      <c r="C127" s="130"/>
      <c r="D127" s="131"/>
      <c r="E127" s="135"/>
      <c r="F127" s="133"/>
      <c r="G127" s="135"/>
      <c r="H127" s="384" t="s">
        <v>47</v>
      </c>
      <c r="I127" s="385"/>
      <c r="J127" s="136">
        <v>0</v>
      </c>
    </row>
    <row r="129" spans="2:10" ht="26.25" hidden="1" customHeight="1" x14ac:dyDescent="0.2">
      <c r="B129" s="110"/>
      <c r="C129" s="110"/>
      <c r="D129" s="110"/>
      <c r="E129" s="110"/>
      <c r="F129" s="110"/>
      <c r="G129" s="110"/>
      <c r="H129" s="110"/>
      <c r="I129" s="110"/>
      <c r="J129" s="110"/>
    </row>
  </sheetData>
  <autoFilter ref="B6:J123"/>
  <mergeCells count="58">
    <mergeCell ref="B2:J4"/>
    <mergeCell ref="B5:J5"/>
    <mergeCell ref="H125:I125"/>
    <mergeCell ref="H127:I127"/>
    <mergeCell ref="B120:B122"/>
    <mergeCell ref="C120:C122"/>
    <mergeCell ref="D120:D122"/>
    <mergeCell ref="B117:B119"/>
    <mergeCell ref="C117:C119"/>
    <mergeCell ref="D117:D119"/>
    <mergeCell ref="B113:B116"/>
    <mergeCell ref="C113:C116"/>
    <mergeCell ref="D113:D116"/>
    <mergeCell ref="B111:B112"/>
    <mergeCell ref="C111:C112"/>
    <mergeCell ref="D111:D112"/>
    <mergeCell ref="B104:B110"/>
    <mergeCell ref="C104:C110"/>
    <mergeCell ref="D104:D110"/>
    <mergeCell ref="B102:B103"/>
    <mergeCell ref="C102:C103"/>
    <mergeCell ref="D102:D103"/>
    <mergeCell ref="B97:B101"/>
    <mergeCell ref="C97:C101"/>
    <mergeCell ref="D97:D101"/>
    <mergeCell ref="B92:B96"/>
    <mergeCell ref="C92:C96"/>
    <mergeCell ref="D92:D96"/>
    <mergeCell ref="B80:B91"/>
    <mergeCell ref="C80:C91"/>
    <mergeCell ref="D80:D91"/>
    <mergeCell ref="B76:B77"/>
    <mergeCell ref="C76:C77"/>
    <mergeCell ref="D76:D77"/>
    <mergeCell ref="B74:B75"/>
    <mergeCell ref="C74:C75"/>
    <mergeCell ref="D74:D75"/>
    <mergeCell ref="B70:B73"/>
    <mergeCell ref="C70:C73"/>
    <mergeCell ref="D70:D73"/>
    <mergeCell ref="B66:B69"/>
    <mergeCell ref="C66:C69"/>
    <mergeCell ref="D66:D69"/>
    <mergeCell ref="B62:B65"/>
    <mergeCell ref="C62:C65"/>
    <mergeCell ref="D62:D65"/>
    <mergeCell ref="B58:B61"/>
    <mergeCell ref="C58:C61"/>
    <mergeCell ref="D58:D61"/>
    <mergeCell ref="B39:B54"/>
    <mergeCell ref="C39:C54"/>
    <mergeCell ref="D39:D54"/>
    <mergeCell ref="B23:B38"/>
    <mergeCell ref="C23:C38"/>
    <mergeCell ref="D23:D38"/>
    <mergeCell ref="B7:B22"/>
    <mergeCell ref="C7:C22"/>
    <mergeCell ref="D7:D22"/>
  </mergeCells>
  <pageMargins left="0.511811024" right="0.511811024" top="0.78740157499999996" bottom="0.78740157499999996" header="0.31496062000000002" footer="0.31496062000000002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9"/>
  <sheetViews>
    <sheetView workbookViewId="0">
      <selection activeCell="E26" sqref="E26"/>
    </sheetView>
  </sheetViews>
  <sheetFormatPr defaultRowHeight="15" x14ac:dyDescent="0.25"/>
  <cols>
    <col min="1" max="1" width="3.5703125" customWidth="1"/>
    <col min="2" max="2" width="15.140625" customWidth="1"/>
    <col min="3" max="3" width="18.5703125" customWidth="1"/>
    <col min="4" max="4" width="23.42578125" bestFit="1" customWidth="1"/>
    <col min="5" max="5" width="27.5703125" bestFit="1" customWidth="1"/>
    <col min="6" max="6" width="14.42578125" bestFit="1" customWidth="1"/>
    <col min="7" max="8" width="5" bestFit="1" customWidth="1"/>
    <col min="9" max="9" width="13.28515625" bestFit="1" customWidth="1"/>
    <col min="10" max="11" width="11.7109375" bestFit="1" customWidth="1"/>
    <col min="12" max="12" width="15.140625" bestFit="1" customWidth="1"/>
    <col min="13" max="13" width="12" bestFit="1" customWidth="1"/>
    <col min="14" max="14" width="15.140625" bestFit="1" customWidth="1"/>
    <col min="16" max="16" width="11.7109375" bestFit="1" customWidth="1"/>
  </cols>
  <sheetData>
    <row r="1" spans="2:13" x14ac:dyDescent="0.25">
      <c r="J1" s="395" t="s">
        <v>52</v>
      </c>
      <c r="K1" s="395"/>
    </row>
    <row r="2" spans="2:13" x14ac:dyDescent="0.25">
      <c r="J2" s="48" t="s">
        <v>50</v>
      </c>
      <c r="K2" s="48" t="s">
        <v>51</v>
      </c>
    </row>
    <row r="3" spans="2:13" x14ac:dyDescent="0.25">
      <c r="B3" s="393" t="s">
        <v>14</v>
      </c>
      <c r="C3" s="394"/>
      <c r="D3" s="10" t="s">
        <v>12</v>
      </c>
      <c r="E3" s="10" t="s">
        <v>13</v>
      </c>
      <c r="J3" s="5">
        <f>0.75*K3</f>
        <v>106.16250000000001</v>
      </c>
      <c r="K3" s="5">
        <v>141.55000000000001</v>
      </c>
      <c r="L3" s="9"/>
    </row>
    <row r="4" spans="2:13" x14ac:dyDescent="0.25">
      <c r="B4" s="14">
        <v>1</v>
      </c>
      <c r="C4" s="11">
        <v>10</v>
      </c>
      <c r="D4" s="11" t="s">
        <v>17</v>
      </c>
      <c r="E4" s="11" t="s">
        <v>18</v>
      </c>
      <c r="F4">
        <v>1</v>
      </c>
      <c r="I4" s="5"/>
      <c r="L4" s="5"/>
    </row>
    <row r="5" spans="2:13" x14ac:dyDescent="0.25">
      <c r="B5" s="14">
        <v>11</v>
      </c>
      <c r="C5" s="11">
        <v>150</v>
      </c>
      <c r="D5" s="11" t="s">
        <v>15</v>
      </c>
      <c r="E5" s="11" t="s">
        <v>16</v>
      </c>
      <c r="F5">
        <v>1</v>
      </c>
    </row>
    <row r="6" spans="2:13" x14ac:dyDescent="0.25">
      <c r="B6" s="14">
        <v>151</v>
      </c>
      <c r="C6" s="11">
        <v>214</v>
      </c>
      <c r="D6" s="11" t="s">
        <v>26</v>
      </c>
      <c r="E6" s="11" t="s">
        <v>27</v>
      </c>
      <c r="F6">
        <v>0.7</v>
      </c>
      <c r="I6">
        <v>412</v>
      </c>
      <c r="L6" t="s">
        <v>28</v>
      </c>
      <c r="M6">
        <f>1+130+75+49+151</f>
        <v>406</v>
      </c>
    </row>
    <row r="7" spans="2:13" x14ac:dyDescent="0.25">
      <c r="B7" s="14">
        <v>215</v>
      </c>
      <c r="C7" s="11">
        <v>500</v>
      </c>
      <c r="D7" s="11" t="s">
        <v>19</v>
      </c>
      <c r="E7" s="11" t="s">
        <v>20</v>
      </c>
      <c r="F7">
        <v>0.7</v>
      </c>
      <c r="I7" s="50">
        <f>IF(I6&lt;B5,C4*J3*F4,IF(I6&lt;B6,I6*J3*F5,IF(I6&lt;B7,C6*J3*F6,IF(I6&lt;B8,I6*J3*F7,IF(I6&lt;B9,C8*J3*F8,I6*J3*F9)))))</f>
        <v>30617.264999999999</v>
      </c>
      <c r="J7" s="5"/>
      <c r="K7" s="5"/>
      <c r="L7" s="5" t="s">
        <v>29</v>
      </c>
      <c r="M7">
        <f>4+44+25+6+2</f>
        <v>81</v>
      </c>
    </row>
    <row r="8" spans="2:13" x14ac:dyDescent="0.25">
      <c r="B8" s="14">
        <v>501</v>
      </c>
      <c r="C8" s="11">
        <v>584</v>
      </c>
      <c r="D8" s="11" t="s">
        <v>30</v>
      </c>
      <c r="E8" s="11" t="s">
        <v>31</v>
      </c>
      <c r="F8">
        <v>0.6</v>
      </c>
      <c r="I8" s="49"/>
      <c r="J8" s="5"/>
      <c r="L8" t="s">
        <v>32</v>
      </c>
      <c r="M8" s="5">
        <f>94+168</f>
        <v>262</v>
      </c>
    </row>
    <row r="9" spans="2:13" x14ac:dyDescent="0.25">
      <c r="B9" s="14">
        <v>585</v>
      </c>
      <c r="C9" s="11" t="s">
        <v>33</v>
      </c>
      <c r="D9" s="11" t="s">
        <v>21</v>
      </c>
      <c r="E9" s="11" t="s">
        <v>22</v>
      </c>
      <c r="F9">
        <v>0.6</v>
      </c>
      <c r="I9" s="5"/>
      <c r="J9" s="5"/>
      <c r="M9" s="15"/>
    </row>
    <row r="10" spans="2:13" x14ac:dyDescent="0.25">
      <c r="J10" s="16"/>
    </row>
    <row r="11" spans="2:13" x14ac:dyDescent="0.25">
      <c r="B11" s="12" t="s">
        <v>23</v>
      </c>
      <c r="D11" s="13"/>
      <c r="E11" s="13"/>
      <c r="I11" s="5"/>
    </row>
    <row r="12" spans="2:13" x14ac:dyDescent="0.25">
      <c r="B12" s="12" t="s">
        <v>24</v>
      </c>
    </row>
    <row r="13" spans="2:13" x14ac:dyDescent="0.25">
      <c r="B13" t="s">
        <v>25</v>
      </c>
    </row>
    <row r="16" spans="2:13" x14ac:dyDescent="0.25">
      <c r="E16" s="5"/>
    </row>
    <row r="17" spans="2:6" x14ac:dyDescent="0.25">
      <c r="B17" s="5"/>
      <c r="D17" s="5"/>
      <c r="E17" s="5"/>
    </row>
    <row r="18" spans="2:6" x14ac:dyDescent="0.25">
      <c r="B18" s="5"/>
      <c r="E18" s="5"/>
    </row>
    <row r="19" spans="2:6" x14ac:dyDescent="0.25">
      <c r="D19" s="5"/>
      <c r="E19" s="5"/>
    </row>
    <row r="20" spans="2:6" x14ac:dyDescent="0.25">
      <c r="E20" s="5"/>
      <c r="F20" s="17"/>
    </row>
    <row r="21" spans="2:6" x14ac:dyDescent="0.25">
      <c r="E21" s="18"/>
    </row>
    <row r="24" spans="2:6" x14ac:dyDescent="0.25">
      <c r="B24" s="5"/>
    </row>
    <row r="25" spans="2:6" x14ac:dyDescent="0.25">
      <c r="D25" s="5"/>
      <c r="F25" s="5"/>
    </row>
    <row r="26" spans="2:6" x14ac:dyDescent="0.25">
      <c r="D26" s="5"/>
      <c r="F26" s="5"/>
    </row>
    <row r="28" spans="2:6" x14ac:dyDescent="0.25">
      <c r="D28" s="5"/>
    </row>
    <row r="29" spans="2:6" x14ac:dyDescent="0.25">
      <c r="D29" s="5"/>
    </row>
  </sheetData>
  <mergeCells count="2">
    <mergeCell ref="B3:C3"/>
    <mergeCell ref="J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Anexo I</vt:lpstr>
      <vt:lpstr>Anexo II</vt:lpstr>
      <vt:lpstr>Anexo IV</vt:lpstr>
      <vt:lpstr>Cálculo Projetos</vt:lpstr>
      <vt:lpstr>'Anexo I'!Area_de_impressao</vt:lpstr>
      <vt:lpstr>'Anexo II'!Area_de_impressao</vt:lpstr>
      <vt:lpstr>'Anexo IV'!Area_de_impressao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Iran Batista Vieira</dc:creator>
  <cp:lastModifiedBy>Matheus Soares Torres Costa</cp:lastModifiedBy>
  <cp:lastPrinted>2018-08-13T15:36:19Z</cp:lastPrinted>
  <dcterms:created xsi:type="dcterms:W3CDTF">2017-03-08T18:32:40Z</dcterms:created>
  <dcterms:modified xsi:type="dcterms:W3CDTF">2018-10-02T16:54:32Z</dcterms:modified>
</cp:coreProperties>
</file>